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ntab\HOSPITAIS\2. MATER\MATER 2024\Fluxo de Caixa e Resultado Operacional\"/>
    </mc:Choice>
  </mc:AlternateContent>
  <xr:revisionPtr revIDLastSave="0" documentId="13_ncr:1_{38C09724-8B8A-4BBC-8A3E-BF213BA3F062}" xr6:coauthVersionLast="47" xr6:coauthVersionMax="47" xr10:uidLastSave="{00000000-0000-0000-0000-000000000000}"/>
  <bookViews>
    <workbookView xWindow="28680" yWindow="-120" windowWidth="29040" windowHeight="15720" tabRatio="755" xr2:uid="{00000000-000D-0000-FFFF-FFFF00000000}"/>
  </bookViews>
  <sheets>
    <sheet name="Fluxo de Caixa" sheetId="35" r:id="rId1"/>
    <sheet name="DE-PARA 052023" sheetId="36" r:id="rId2"/>
  </sheets>
  <calcPr calcId="191029"/>
</workbook>
</file>

<file path=xl/calcChain.xml><?xml version="1.0" encoding="utf-8"?>
<calcChain xmlns="http://schemas.openxmlformats.org/spreadsheetml/2006/main">
  <c r="N5" i="35" l="1"/>
  <c r="N6" i="35"/>
  <c r="N7" i="35"/>
  <c r="N8" i="35"/>
  <c r="N9" i="35"/>
  <c r="N10" i="35"/>
  <c r="N11" i="35"/>
  <c r="N12" i="35"/>
  <c r="N13" i="35"/>
  <c r="N14" i="35"/>
  <c r="N15" i="35"/>
  <c r="N16" i="35"/>
  <c r="N17" i="35"/>
  <c r="N18" i="35"/>
  <c r="N19" i="35"/>
  <c r="N21" i="35"/>
  <c r="N22" i="35"/>
  <c r="N23" i="35"/>
  <c r="N24" i="35"/>
  <c r="N25" i="35"/>
  <c r="N26" i="35"/>
  <c r="N27" i="35"/>
  <c r="N28" i="35"/>
  <c r="N29" i="35"/>
  <c r="N30" i="35"/>
  <c r="N31" i="35"/>
  <c r="N32" i="35"/>
  <c r="N33" i="35"/>
  <c r="N34" i="35"/>
  <c r="N35" i="35"/>
  <c r="N36" i="35"/>
  <c r="N37" i="35"/>
  <c r="N38" i="35"/>
  <c r="N39" i="35"/>
  <c r="N40" i="35"/>
  <c r="N41" i="35"/>
  <c r="N42" i="35"/>
  <c r="N43" i="35"/>
  <c r="N44" i="35"/>
  <c r="N45" i="35"/>
  <c r="N46" i="35"/>
  <c r="N47" i="35"/>
  <c r="N48" i="35"/>
  <c r="N49" i="35"/>
  <c r="N50" i="35"/>
  <c r="N51" i="35"/>
  <c r="N52" i="35"/>
  <c r="N53" i="35"/>
  <c r="B73" i="35"/>
  <c r="M73" i="35"/>
  <c r="L73" i="35"/>
  <c r="K73" i="35"/>
  <c r="J73" i="35"/>
  <c r="I73" i="35"/>
  <c r="H73" i="35"/>
  <c r="G73" i="35"/>
  <c r="F73" i="35"/>
  <c r="E73" i="35"/>
  <c r="D73" i="35"/>
  <c r="C73" i="35"/>
  <c r="C67" i="35"/>
  <c r="D67" i="35"/>
  <c r="E67" i="35"/>
  <c r="F67" i="35"/>
  <c r="G67" i="35"/>
  <c r="H67" i="35"/>
  <c r="I67" i="35"/>
  <c r="J67" i="35"/>
  <c r="K67" i="35"/>
  <c r="L67" i="35"/>
  <c r="M67" i="35"/>
  <c r="C61" i="35"/>
  <c r="D61" i="35"/>
  <c r="E61" i="35"/>
  <c r="F61" i="35"/>
  <c r="G61" i="35"/>
  <c r="H61" i="35"/>
  <c r="I61" i="35"/>
  <c r="J61" i="35"/>
  <c r="K61" i="35"/>
  <c r="L61" i="35"/>
  <c r="M61" i="35"/>
  <c r="B67" i="35" l="1"/>
  <c r="B61" i="3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Eduardo Rodrigues de Oliveira</author>
  </authors>
  <commentList>
    <comment ref="D59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Eduardo Rodrigues de Oliveira:</t>
        </r>
        <r>
          <rPr>
            <sz val="9"/>
            <color indexed="81"/>
            <rFont val="Segoe UI"/>
            <family val="2"/>
          </rPr>
          <t xml:space="preserve">
Alterado em 17/05/2024
Valor anterior: 4.001.622,69</t>
        </r>
      </text>
    </comment>
  </commentList>
</comments>
</file>

<file path=xl/sharedStrings.xml><?xml version="1.0" encoding="utf-8"?>
<sst xmlns="http://schemas.openxmlformats.org/spreadsheetml/2006/main" count="155" uniqueCount="95">
  <si>
    <t>Agosto</t>
  </si>
  <si>
    <t>Setembro</t>
  </si>
  <si>
    <t>Total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</si>
  <si>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</si>
  <si>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</si>
  <si>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</si>
  <si>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</si>
  <si>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</si>
  <si>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</si>
  <si>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</si>
  <si>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</si>
  <si>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Saldo do Mês Anterior</t>
  </si>
  <si>
    <t>Receitas Financeiras</t>
  </si>
  <si>
    <t>DESPESAS</t>
  </si>
  <si>
    <t>Pessoal (CLT)</t>
  </si>
  <si>
    <t>Materiais</t>
  </si>
  <si>
    <t>Manutenção Predial</t>
  </si>
  <si>
    <t>Investimentos</t>
  </si>
  <si>
    <t>Financeiras</t>
  </si>
  <si>
    <t>Mês</t>
  </si>
  <si>
    <t>RECEITAS</t>
  </si>
  <si>
    <t>Conta Corrente</t>
  </si>
  <si>
    <t>Aplicações</t>
  </si>
  <si>
    <t>Junho</t>
  </si>
  <si>
    <t>Julho</t>
  </si>
  <si>
    <t> 509 - Fluxo de Caixa </t>
  </si>
  <si>
    <t>13º</t>
  </si>
  <si>
    <t>Férias</t>
  </si>
  <si>
    <t> 371 - Observação </t>
  </si>
  <si>
    <t>Descrição</t>
  </si>
  <si>
    <t>Serviços Terceirizados</t>
  </si>
  <si>
    <t>Custeio</t>
  </si>
  <si>
    <t>Ordenados</t>
  </si>
  <si>
    <t>Encargos Sociais</t>
  </si>
  <si>
    <t>Benefícios</t>
  </si>
  <si>
    <t>Assistenciais</t>
  </si>
  <si>
    <t>Pessoa Jurídica</t>
  </si>
  <si>
    <t>Pessoa Física</t>
  </si>
  <si>
    <t>Administrativos</t>
  </si>
  <si>
    <t>Repasse Contrato de Gestão/Convênio/ Termos de Aditamento</t>
  </si>
  <si>
    <t>Doações - Recursos Financeiros</t>
  </si>
  <si>
    <t>Total de Receitas</t>
  </si>
  <si>
    <t>Horas Extras</t>
  </si>
  <si>
    <t>Rescisões com Encargos</t>
  </si>
  <si>
    <t>Outras Despesas com Pessoal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</si>
  <si>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</si>
  <si>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</si>
  <si>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</si>
  <si>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</si>
  <si>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</si>
  <si>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</si>
  <si>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</si>
  <si>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</si>
  <si>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</si>
  <si>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Ressarcimento por Rateio</t>
  </si>
  <si>
    <t>Outras Despesas</t>
  </si>
  <si>
    <t>Total de Despesas</t>
  </si>
  <si>
    <t>Saldo do mês (Receitas-Despesas)</t>
  </si>
  <si>
    <t>SALDO FINAL (Saldo Anterior +Receitas - Despesas)</t>
  </si>
  <si>
    <t>Espécie / Caixa Pequeno</t>
  </si>
  <si>
    <t>618 - Composição de Saldo</t>
  </si>
  <si>
    <t xml:space="preserve">Outubro </t>
  </si>
  <si>
    <t>Repasse Termo Aditamento - Custeio</t>
  </si>
  <si>
    <t>Repasse Termo Aditamento - Investimento</t>
  </si>
  <si>
    <t>SUS / AIH</t>
  </si>
  <si>
    <t>SUS / Ambulatório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</si>
  <si>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</si>
  <si>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</si>
  <si>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</si>
  <si>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</si>
  <si>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</si>
  <si>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</si>
  <si>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PARA</t>
  </si>
  <si>
    <t>DE</t>
  </si>
  <si>
    <t>Mês: ABRIL</t>
  </si>
  <si>
    <t>MATER</t>
  </si>
  <si>
    <r>
      <rPr>
        <b/>
        <sz val="11"/>
        <rFont val="Calibri"/>
        <family val="2"/>
        <scheme val="minor"/>
      </rPr>
      <t xml:space="preserve">"Outras Receitas":
</t>
    </r>
    <r>
      <rPr>
        <sz val="11"/>
        <rFont val="Calibri"/>
        <family val="2"/>
        <scheme val="minor"/>
      </rPr>
      <t xml:space="preserve"> Multa Contratual REF. PROCESSO FAEPA 1547/2021 </t>
    </r>
    <r>
      <rPr>
        <b/>
        <sz val="11"/>
        <rFont val="Calibri"/>
        <family val="2"/>
        <scheme val="minor"/>
      </rPr>
      <t xml:space="preserve">
"Outras Despesas com Pessoal" R$ 76.540,78 subconta:</t>
    </r>
    <r>
      <rPr>
        <sz val="11"/>
        <rFont val="Calibri"/>
        <family val="2"/>
        <scheme val="minor"/>
      </rPr>
      <t xml:space="preserve">
- Empréstimo consignado: R$ 38.004,49
- Sindical: R$ 4.069,93
- Convênio médico: R$ 34.466,36
</t>
    </r>
    <r>
      <rPr>
        <b/>
        <sz val="11"/>
        <rFont val="Calibri"/>
        <family val="2"/>
        <scheme val="minor"/>
      </rPr>
      <t>“Financeiras” R$ 603,50 subconta:</t>
    </r>
    <r>
      <rPr>
        <sz val="11"/>
        <rFont val="Calibri"/>
        <family val="2"/>
        <scheme val="minor"/>
      </rPr>
      <t xml:space="preserve">
- Tarifas Bancárias: R$ 603,50</t>
    </r>
  </si>
  <si>
    <t>Repasse - Complemento Piso Enfermagem</t>
  </si>
  <si>
    <t>Ordenados - Complemento Piso Enfermagem</t>
  </si>
  <si>
    <t>Ressarcimento - Complemento Piso Enfermagem</t>
  </si>
  <si>
    <t>Repasse de recursos do Ministério da Saúde</t>
  </si>
  <si>
    <t>Despesa de recursos do Ministério da Saúde</t>
  </si>
  <si>
    <t>Saldo do mês (Receitas - Despesas)</t>
  </si>
  <si>
    <t>712 - Piso de Enfermagem (Recurso do Ministério da Saúde) - DFC</t>
  </si>
  <si>
    <r>
      <rPr>
        <b/>
        <sz val="12"/>
        <rFont val="Calibri"/>
        <family val="2"/>
        <scheme val="minor"/>
      </rPr>
      <t>"Outras Receitas" R$ 270,70 subconta:</t>
    </r>
    <r>
      <rPr>
        <sz val="12"/>
        <rFont val="Calibri"/>
        <family val="2"/>
        <scheme val="minor"/>
      </rPr>
      <t xml:space="preserve">
-Receita REF. PROCESSO 787/2019, Contrato 17/2020 R$ 270,70
</t>
    </r>
    <r>
      <rPr>
        <b/>
        <sz val="12"/>
        <rFont val="Calibri"/>
        <family val="2"/>
        <scheme val="minor"/>
      </rPr>
      <t>"Outras Despesas com Pessoal" R$ 88.645,81 subcontas:</t>
    </r>
    <r>
      <rPr>
        <sz val="12"/>
        <rFont val="Calibri"/>
        <family val="2"/>
        <scheme val="minor"/>
      </rPr>
      <t xml:space="preserve">
- Empréstimo consignado: R$ 47.107,38
- Convênio médico: R$ 35.229,63 
- Contribuição Sindical: R$ 6.308,80
</t>
    </r>
    <r>
      <rPr>
        <b/>
        <sz val="12"/>
        <rFont val="Calibri"/>
        <family val="2"/>
        <scheme val="minor"/>
      </rPr>
      <t>"Financeiras" R$ 661,80 subconta:</t>
    </r>
    <r>
      <rPr>
        <sz val="12"/>
        <rFont val="Calibri"/>
        <family val="2"/>
        <scheme val="minor"/>
      </rPr>
      <t xml:space="preserve">
- Tarifas bancárias R$ 661,80</t>
    </r>
  </si>
  <si>
    <t>617 - Saldo Bancário</t>
  </si>
  <si>
    <t>371 - Observação</t>
  </si>
  <si>
    <r>
      <rPr>
        <b/>
        <sz val="11"/>
        <rFont val="Calibri"/>
        <family val="2"/>
        <scheme val="minor"/>
      </rPr>
      <t>"Outras Receitas" R$ 154,90  subconta:</t>
    </r>
    <r>
      <rPr>
        <sz val="11"/>
        <rFont val="Calibri"/>
        <family val="2"/>
        <scheme val="minor"/>
      </rPr>
      <t xml:space="preserve">
-Receita REF. PROCESSO 787/2019, Contrato 17/2020 R$ 154,90
</t>
    </r>
    <r>
      <rPr>
        <b/>
        <sz val="11"/>
        <rFont val="Calibri"/>
        <family val="2"/>
        <scheme val="minor"/>
      </rPr>
      <t>"Outras Despesas com Pessoal" R$ 99.493,84  subcontas:</t>
    </r>
    <r>
      <rPr>
        <sz val="11"/>
        <rFont val="Calibri"/>
        <family val="2"/>
        <scheme val="minor"/>
      </rPr>
      <t xml:space="preserve">
- Empréstimo consignado: R$ 50.609,17
- Convênio médico: R$ 42.416,38
- Contribuição sindical: R$ 6.468,29
</t>
    </r>
    <r>
      <rPr>
        <b/>
        <sz val="11"/>
        <rFont val="Calibri"/>
        <family val="2"/>
        <scheme val="minor"/>
      </rPr>
      <t>"Financeiras" R$ 608,60  subcontas:</t>
    </r>
    <r>
      <rPr>
        <sz val="11"/>
        <rFont val="Calibri"/>
        <family val="2"/>
        <scheme val="minor"/>
      </rPr>
      <t xml:space="preserve">
- Tarifas bancárias R$ 608,60</t>
    </r>
  </si>
  <si>
    <r>
      <rPr>
        <b/>
        <sz val="11"/>
        <rFont val="Calibri"/>
        <family val="2"/>
        <scheme val="minor"/>
      </rPr>
      <t>"Outras Despesas com Pessoal" R$ 97.613,07 subcontas:</t>
    </r>
    <r>
      <rPr>
        <sz val="11"/>
        <rFont val="Calibri"/>
        <family val="2"/>
        <scheme val="minor"/>
      </rPr>
      <t xml:space="preserve">
- Empréstimo consignado: R$ 48.779,97
- Convênio médico: R$ 41.895,44
- Contribuição sindical: R$ 6.937,66
</t>
    </r>
    <r>
      <rPr>
        <b/>
        <sz val="11"/>
        <rFont val="Calibri"/>
        <family val="2"/>
        <scheme val="minor"/>
      </rPr>
      <t>"Financeiras" R$ 741,99  subcontas:</t>
    </r>
    <r>
      <rPr>
        <sz val="11"/>
        <rFont val="Calibri"/>
        <family val="2"/>
        <scheme val="minor"/>
      </rPr>
      <t xml:space="preserve">
- Tarifas bancárias R$ 511,70
- Despesas Bancárias R$ 230,29</t>
    </r>
  </si>
  <si>
    <r>
      <rPr>
        <b/>
        <sz val="12"/>
        <rFont val="Calibri"/>
        <family val="2"/>
        <scheme val="minor"/>
      </rPr>
      <t>"Outras Despesas com Pessoal" R$ 94.394,71 subcontas:</t>
    </r>
    <r>
      <rPr>
        <sz val="12"/>
        <rFont val="Calibri"/>
        <family val="2"/>
        <scheme val="minor"/>
      </rPr>
      <t xml:space="preserve">
- Empréstimo consignado: R$ 47.933,58
- Convênio médico: R$ 40.154,19
- Contribuição sindical: R$ 6.306,94
</t>
    </r>
    <r>
      <rPr>
        <b/>
        <sz val="12"/>
        <rFont val="Calibri"/>
        <family val="2"/>
        <scheme val="minor"/>
      </rPr>
      <t>"Financeiras" R$ 610,30 subcontas:</t>
    </r>
    <r>
      <rPr>
        <sz val="12"/>
        <rFont val="Calibri"/>
        <family val="2"/>
        <scheme val="minor"/>
      </rPr>
      <t xml:space="preserve">
- Tarifas bancárias R$ 610,30
SOLICITAÇÃO DE ESTORNO DO SALDO ATUALIZADO DO REPASSE REALIZADO EM 24/09/2021 (TA 02/2021 - INVESTIMENTO)</t>
    </r>
  </si>
  <si>
    <t>616 - Fluxo de Caixa</t>
  </si>
  <si>
    <r>
      <rPr>
        <b/>
        <sz val="11"/>
        <rFont val="Calibri"/>
        <family val="2"/>
        <scheme val="minor"/>
      </rPr>
      <t>"Outras Despesas com Pessoal" R$ 101.792,27 subcontas:</t>
    </r>
    <r>
      <rPr>
        <sz val="11"/>
        <rFont val="Calibri"/>
        <family val="2"/>
        <scheme val="minor"/>
      </rPr>
      <t xml:space="preserve">
- Empréstimo consignado: R$ 51.667,11
- Convênio médico: R$ 42.991,01
- Contribuição sindical: R$ 7.134,15
</t>
    </r>
    <r>
      <rPr>
        <b/>
        <sz val="11"/>
        <rFont val="Calibri"/>
        <family val="2"/>
        <scheme val="minor"/>
      </rPr>
      <t>"Financeiras" R$ 530,40  subcontas:</t>
    </r>
    <r>
      <rPr>
        <sz val="11"/>
        <rFont val="Calibri"/>
        <family val="2"/>
        <scheme val="minor"/>
      </rPr>
      <t xml:space="preserve">
- Tarifas bancárias R$ 530,40
</t>
    </r>
  </si>
  <si>
    <r>
      <t xml:space="preserve">"Outras receitas" R$ 153,54
</t>
    </r>
    <r>
      <rPr>
        <sz val="11"/>
        <rFont val="Calibri"/>
        <family val="2"/>
        <scheme val="minor"/>
      </rPr>
      <t xml:space="preserve">- Receita REF. PROCESSO 787/2019, Contrato 17/2020 R$ 153,54
</t>
    </r>
    <r>
      <rPr>
        <b/>
        <sz val="11"/>
        <rFont val="Calibri"/>
        <family val="2"/>
        <scheme val="minor"/>
      </rPr>
      <t>"Outras Despesas com Pessoal" R$ 83.877,30 subcontas:</t>
    </r>
    <r>
      <rPr>
        <sz val="11"/>
        <rFont val="Calibri"/>
        <family val="2"/>
        <scheme val="minor"/>
      </rPr>
      <t xml:space="preserve">
- Empréstimo consignado: R$ 53.859,35
- Convênio médico: R$ 24.860,07
- Contribuição sindical: R$ 5.157,88 
</t>
    </r>
    <r>
      <rPr>
        <b/>
        <sz val="11"/>
        <rFont val="Calibri"/>
        <family val="2"/>
        <scheme val="minor"/>
      </rPr>
      <t>"Financeiras" R$ 547,40  subcontas:</t>
    </r>
    <r>
      <rPr>
        <sz val="11"/>
        <rFont val="Calibri"/>
        <family val="2"/>
        <scheme val="minor"/>
      </rPr>
      <t xml:space="preserve">
- Tarifas bancárias R$ 547,40</t>
    </r>
  </si>
  <si>
    <r>
      <rPr>
        <b/>
        <sz val="12"/>
        <rFont val="Calibri"/>
        <family val="2"/>
        <scheme val="minor"/>
      </rPr>
      <t>"Outras Despesas com Pessoal" R$ 103.092,76 subcontas:</t>
    </r>
    <r>
      <rPr>
        <sz val="12"/>
        <rFont val="Calibri"/>
        <family val="2"/>
        <scheme val="minor"/>
      </rPr>
      <t xml:space="preserve">
- Empréstimo consignado: R$ 56.115,31
- Convênio médico: R$ 42.390,05
- Contribuição sindical: R$ 4.587,40 
</t>
    </r>
    <r>
      <rPr>
        <b/>
        <sz val="12"/>
        <rFont val="Calibri"/>
        <family val="2"/>
        <scheme val="minor"/>
      </rPr>
      <t>"Financeiras" R$ 562,70 subcontas:</t>
    </r>
    <r>
      <rPr>
        <sz val="12"/>
        <rFont val="Calibri"/>
        <family val="2"/>
        <scheme val="minor"/>
      </rPr>
      <t xml:space="preserve">
- Tarifas bancárias R$ 562,70</t>
    </r>
  </si>
  <si>
    <r>
      <rPr>
        <b/>
        <sz val="12"/>
        <rFont val="Calibri"/>
        <family val="2"/>
        <scheme val="minor"/>
      </rPr>
      <t>"Outras Despesas com Pessoal" R$ 107.341,00 subcontas:</t>
    </r>
    <r>
      <rPr>
        <sz val="12"/>
        <rFont val="Calibri"/>
        <family val="2"/>
        <scheme val="minor"/>
      </rPr>
      <t xml:space="preserve">
- Empréstimo consignado: R$ 58.937,13
- Convênio médico: R$ 43.706,87
- Contribuição sindical: R$ 4.697,00 
</t>
    </r>
    <r>
      <rPr>
        <b/>
        <sz val="12"/>
        <rFont val="Calibri"/>
        <family val="2"/>
        <scheme val="minor"/>
      </rPr>
      <t>"Financeiras" R$ 538,90 subcontas:</t>
    </r>
    <r>
      <rPr>
        <sz val="12"/>
        <rFont val="Calibri"/>
        <family val="2"/>
        <scheme val="minor"/>
      </rPr>
      <t xml:space="preserve">
- Tarifas bancárias R$ 538,90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</si>
</sst>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 &quot;#,##0_);\(&quot;R$ &quot;#,##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CFCFCF"/>
      </left>
      <right style="medium">
        <color rgb="FFCFCFCF"/>
      </right>
      <top style="thin">
        <color rgb="FFCFCFCF"/>
      </top>
      <bottom style="thin">
        <color rgb="FFCFCFCF"/>
      </bottom>
      <diagonal/>
    </border>
    <border>
      <left style="medium">
        <color rgb="FFCFCFCF"/>
      </left>
      <right style="thin">
        <color rgb="FFCFCFCF"/>
      </right>
      <top style="thin">
        <color rgb="FFCFCFCF"/>
      </top>
      <bottom style="medium">
        <color rgb="FFCFCFCF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medium">
        <color rgb="FFCFCFCF"/>
      </bottom>
      <diagonal/>
    </border>
    <border>
      <left style="thin">
        <color rgb="FFCFCFCF"/>
      </left>
      <right style="medium">
        <color rgb="FFCFCFCF"/>
      </right>
      <top style="thin">
        <color rgb="FFCFCFCF"/>
      </top>
      <bottom style="medium">
        <color rgb="FFCFCFCF"/>
      </bottom>
      <diagonal/>
    </border>
    <border>
      <left style="medium">
        <color rgb="FFCFCFCF"/>
      </left>
      <right style="thin">
        <color rgb="FFCFCFCF"/>
      </right>
      <top/>
      <bottom style="thin">
        <color rgb="FFCFCFCF"/>
      </bottom>
      <diagonal/>
    </border>
    <border>
      <left style="thin">
        <color rgb="FFCFCFCF"/>
      </left>
      <right style="thin">
        <color rgb="FFCFCFCF"/>
      </right>
      <top/>
      <bottom style="thin">
        <color rgb="FFCFCFCF"/>
      </bottom>
      <diagonal/>
    </border>
    <border>
      <left style="thin">
        <color rgb="FFCFCFCF"/>
      </left>
      <right style="medium">
        <color rgb="FFCFCFCF"/>
      </right>
      <top/>
      <bottom style="thin">
        <color rgb="FFCFCFCF"/>
      </bottom>
      <diagonal/>
    </border>
    <border>
      <left style="medium">
        <color rgb="FFCFCFCF"/>
      </left>
      <right/>
      <top style="medium">
        <color rgb="FFCFCFCF"/>
      </top>
      <bottom style="thin">
        <color rgb="FFCFCFCF"/>
      </bottom>
      <diagonal/>
    </border>
    <border>
      <left/>
      <right/>
      <top style="medium">
        <color rgb="FFCFCFCF"/>
      </top>
      <bottom style="thin">
        <color rgb="FFCFCFCF"/>
      </bottom>
      <diagonal/>
    </border>
    <border>
      <left/>
      <right style="medium">
        <color rgb="FFCFCFCF"/>
      </right>
      <top style="medium">
        <color rgb="FFCFCFCF"/>
      </top>
      <bottom style="thin">
        <color rgb="FFCFCFCF"/>
      </bottom>
      <diagonal/>
    </border>
    <border>
      <left/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CFCFCF"/>
      </right>
      <top style="thin">
        <color rgb="FFCFCFCF"/>
      </top>
      <bottom style="medium">
        <color rgb="FFCFCFCF"/>
      </bottom>
      <diagonal/>
    </border>
    <border>
      <left style="medium">
        <color rgb="FFCFCFCF"/>
      </left>
      <right/>
      <top style="thin">
        <color rgb="FFCFCFCF"/>
      </top>
      <bottom style="thin">
        <color rgb="FFCFCFCF"/>
      </bottom>
      <diagonal/>
    </border>
    <border>
      <left/>
      <right/>
      <top style="thin">
        <color rgb="FFCFCFCF"/>
      </top>
      <bottom style="thin">
        <color rgb="FFCFCFCF"/>
      </bottom>
      <diagonal/>
    </border>
    <border>
      <left/>
      <right style="medium">
        <color rgb="FFCFCFCF"/>
      </right>
      <top style="thin">
        <color rgb="FFCFCFCF"/>
      </top>
      <bottom style="thin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6" applyNumberFormat="0" applyAlignment="0" applyProtection="0"/>
    <xf numFmtId="0" fontId="13" fillId="8" borderId="7" applyNumberFormat="0" applyAlignment="0" applyProtection="0"/>
    <xf numFmtId="0" fontId="14" fillId="8" borderId="6" applyNumberFormat="0" applyAlignment="0" applyProtection="0"/>
    <xf numFmtId="0" fontId="15" fillId="0" borderId="8" applyNumberFormat="0" applyFill="0" applyAlignment="0" applyProtection="0"/>
    <xf numFmtId="0" fontId="16" fillId="9" borderId="9" applyNumberFormat="0" applyAlignment="0" applyProtection="0"/>
    <xf numFmtId="0" fontId="17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</cellStyleXfs>
  <cellXfs count="135">
    <xf numFmtId="0" fontId="0" fillId="0" borderId="0" xfId="0"/>
    <xf numFmtId="43" fontId="0" fillId="0" borderId="0" xfId="0" applyNumberFormat="1"/>
    <xf numFmtId="0" fontId="22" fillId="0" borderId="0" xfId="7" applyNumberFormat="1" applyFont="1" applyFill="1" applyBorder="1" applyAlignment="1">
      <alignment vertical="center" wrapText="1"/>
    </xf>
    <xf numFmtId="43" fontId="0" fillId="0" borderId="0" xfId="7" applyFont="1" applyFill="1"/>
    <xf numFmtId="0" fontId="3" fillId="0" borderId="12" xfId="0" applyFont="1" applyBorder="1" applyAlignment="1">
      <alignment vertical="center" wrapText="1"/>
    </xf>
    <xf numFmtId="43" fontId="0" fillId="0" borderId="12" xfId="7" applyFont="1" applyFill="1" applyBorder="1"/>
    <xf numFmtId="0" fontId="3" fillId="0" borderId="12" xfId="0" applyFont="1" applyBorder="1" applyAlignment="1">
      <alignment vertical="center"/>
    </xf>
    <xf numFmtId="0" fontId="0" fillId="0" borderId="12" xfId="0" applyBorder="1"/>
    <xf numFmtId="0" fontId="2" fillId="0" borderId="12" xfId="0" applyFont="1" applyBorder="1" applyAlignment="1">
      <alignment vertical="center" wrapText="1"/>
    </xf>
    <xf numFmtId="43" fontId="4" fillId="0" borderId="12" xfId="7" applyFont="1" applyFill="1" applyBorder="1" applyAlignment="1">
      <alignment horizontal="center" vertical="center" wrapText="1"/>
    </xf>
    <xf numFmtId="0" fontId="3" fillId="36" borderId="12" xfId="0" applyFont="1" applyFill="1" applyBorder="1" applyAlignment="1">
      <alignment vertical="center" wrapText="1"/>
    </xf>
    <xf numFmtId="0" fontId="3" fillId="36" borderId="12" xfId="0" applyFont="1" applyFill="1" applyBorder="1" applyAlignment="1">
      <alignment vertical="center"/>
    </xf>
    <xf numFmtId="43" fontId="19" fillId="36" borderId="12" xfId="7" applyFont="1" applyFill="1" applyBorder="1"/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3" fontId="3" fillId="0" borderId="0" xfId="7" applyFont="1" applyBorder="1" applyAlignment="1">
      <alignment vertical="center"/>
    </xf>
    <xf numFmtId="4" fontId="25" fillId="0" borderId="0" xfId="0" applyNumberFormat="1" applyFont="1" applyAlignment="1">
      <alignment vertical="center"/>
    </xf>
    <xf numFmtId="43" fontId="3" fillId="0" borderId="0" xfId="7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43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3" fontId="2" fillId="0" borderId="0" xfId="7" applyFont="1" applyAlignment="1">
      <alignment vertical="center"/>
    </xf>
    <xf numFmtId="43" fontId="3" fillId="0" borderId="0" xfId="0" applyNumberFormat="1" applyFont="1" applyAlignment="1">
      <alignment vertical="center"/>
    </xf>
    <xf numFmtId="43" fontId="2" fillId="0" borderId="0" xfId="7" applyFont="1" applyFill="1" applyBorder="1" applyAlignment="1">
      <alignment vertical="center" wrapText="1" readingOrder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43" fontId="3" fillId="0" borderId="0" xfId="7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 applyProtection="1">
      <alignment vertical="center" wrapText="1"/>
      <protection locked="0"/>
    </xf>
    <xf numFmtId="43" fontId="2" fillId="0" borderId="16" xfId="7" applyFont="1" applyBorder="1" applyAlignment="1" applyProtection="1">
      <alignment vertical="center"/>
      <protection locked="0"/>
    </xf>
    <xf numFmtId="43" fontId="2" fillId="2" borderId="16" xfId="7" applyFont="1" applyFill="1" applyBorder="1" applyAlignment="1" applyProtection="1">
      <alignment vertical="center"/>
      <protection locked="0"/>
    </xf>
    <xf numFmtId="43" fontId="2" fillId="0" borderId="16" xfId="7" applyFont="1" applyBorder="1" applyAlignment="1" applyProtection="1">
      <alignment horizontal="right" vertical="center"/>
      <protection locked="0"/>
    </xf>
    <xf numFmtId="43" fontId="2" fillId="2" borderId="17" xfId="7" applyFont="1" applyFill="1" applyBorder="1" applyAlignment="1" applyProtection="1">
      <alignment vertical="center"/>
      <protection locked="0"/>
    </xf>
    <xf numFmtId="43" fontId="4" fillId="0" borderId="16" xfId="7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43" fontId="3" fillId="0" borderId="19" xfId="7" applyFont="1" applyBorder="1" applyAlignment="1" applyProtection="1">
      <alignment vertical="center"/>
      <protection locked="0"/>
    </xf>
    <xf numFmtId="43" fontId="3" fillId="2" borderId="19" xfId="7" applyFont="1" applyFill="1" applyBorder="1" applyAlignment="1" applyProtection="1">
      <alignment vertical="center"/>
      <protection locked="0"/>
    </xf>
    <xf numFmtId="43" fontId="3" fillId="2" borderId="20" xfId="7" applyFont="1" applyFill="1" applyBorder="1" applyAlignment="1" applyProtection="1">
      <alignment vertical="center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vertical="center"/>
      <protection locked="0"/>
    </xf>
    <xf numFmtId="0" fontId="3" fillId="2" borderId="25" xfId="0" applyFont="1" applyFill="1" applyBorder="1" applyAlignment="1" applyProtection="1">
      <alignment vertical="center"/>
      <protection locked="0"/>
    </xf>
    <xf numFmtId="0" fontId="3" fillId="2" borderId="26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>
      <alignment horizontal="center" vertical="center" wrapText="1"/>
    </xf>
    <xf numFmtId="43" fontId="3" fillId="0" borderId="16" xfId="7" applyFont="1" applyBorder="1" applyAlignment="1">
      <alignment horizontal="center" vertical="center" wrapText="1"/>
    </xf>
    <xf numFmtId="0" fontId="3" fillId="2" borderId="16" xfId="7" applyNumberFormat="1" applyFont="1" applyFill="1" applyBorder="1" applyAlignment="1">
      <alignment horizontal="center" vertical="center" wrapText="1"/>
    </xf>
    <xf numFmtId="0" fontId="3" fillId="2" borderId="17" xfId="7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wrapText="1"/>
    </xf>
    <xf numFmtId="43" fontId="2" fillId="0" borderId="16" xfId="7" applyFont="1" applyFill="1" applyBorder="1" applyAlignment="1">
      <alignment vertical="center" wrapText="1"/>
    </xf>
    <xf numFmtId="43" fontId="2" fillId="2" borderId="16" xfId="7" applyFont="1" applyFill="1" applyBorder="1" applyAlignment="1">
      <alignment vertical="center" wrapText="1"/>
    </xf>
    <xf numFmtId="43" fontId="2" fillId="2" borderId="17" xfId="7" applyFont="1" applyFill="1" applyBorder="1" applyAlignment="1">
      <alignment vertical="center" wrapText="1"/>
    </xf>
    <xf numFmtId="43" fontId="2" fillId="0" borderId="16" xfId="7" applyFont="1" applyFill="1" applyBorder="1" applyAlignment="1">
      <alignment vertical="center"/>
    </xf>
    <xf numFmtId="0" fontId="3" fillId="3" borderId="18" xfId="0" applyFont="1" applyFill="1" applyBorder="1" applyAlignment="1">
      <alignment vertical="center" wrapText="1"/>
    </xf>
    <xf numFmtId="43" fontId="3" fillId="0" borderId="19" xfId="7" applyFont="1" applyFill="1" applyBorder="1" applyAlignment="1">
      <alignment vertical="center"/>
    </xf>
    <xf numFmtId="43" fontId="3" fillId="2" borderId="19" xfId="7" applyFont="1" applyFill="1" applyBorder="1" applyAlignment="1">
      <alignment vertical="center" wrapText="1"/>
    </xf>
    <xf numFmtId="43" fontId="3" fillId="2" borderId="20" xfId="7" applyFont="1" applyFill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3" fontId="2" fillId="0" borderId="16" xfId="7" applyFont="1" applyBorder="1" applyAlignment="1">
      <alignment vertical="center" wrapText="1"/>
    </xf>
    <xf numFmtId="43" fontId="2" fillId="3" borderId="16" xfId="7" applyFont="1" applyFill="1" applyBorder="1" applyAlignment="1">
      <alignment vertical="center"/>
    </xf>
    <xf numFmtId="43" fontId="2" fillId="0" borderId="16" xfId="7" applyFont="1" applyBorder="1" applyAlignment="1">
      <alignment horizontal="right" vertical="center"/>
    </xf>
    <xf numFmtId="43" fontId="2" fillId="3" borderId="17" xfId="7" applyFont="1" applyFill="1" applyBorder="1" applyAlignment="1">
      <alignment vertical="center"/>
    </xf>
    <xf numFmtId="43" fontId="2" fillId="0" borderId="16" xfId="7" applyFont="1" applyBorder="1" applyAlignment="1">
      <alignment vertical="center"/>
    </xf>
    <xf numFmtId="0" fontId="2" fillId="2" borderId="18" xfId="0" applyFont="1" applyFill="1" applyBorder="1" applyAlignment="1">
      <alignment vertical="center" wrapText="1"/>
    </xf>
    <xf numFmtId="43" fontId="3" fillId="0" borderId="19" xfId="7" applyFont="1" applyBorder="1" applyAlignment="1">
      <alignment vertical="center"/>
    </xf>
    <xf numFmtId="43" fontId="3" fillId="2" borderId="19" xfId="7" applyFont="1" applyFill="1" applyBorder="1" applyAlignment="1">
      <alignment vertical="center"/>
    </xf>
    <xf numFmtId="43" fontId="3" fillId="2" borderId="20" xfId="7" applyFont="1" applyFill="1" applyBorder="1" applyAlignment="1">
      <alignment vertical="center"/>
    </xf>
    <xf numFmtId="43" fontId="3" fillId="0" borderId="16" xfId="7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43" fontId="4" fillId="0" borderId="16" xfId="7" applyFont="1" applyBorder="1" applyAlignment="1">
      <alignment vertical="center"/>
    </xf>
    <xf numFmtId="43" fontId="2" fillId="0" borderId="17" xfId="7" applyFont="1" applyBorder="1" applyAlignment="1">
      <alignment vertical="center" wrapText="1"/>
    </xf>
    <xf numFmtId="43" fontId="3" fillId="0" borderId="17" xfId="7" applyFont="1" applyBorder="1" applyAlignment="1">
      <alignment vertical="center" wrapText="1"/>
    </xf>
    <xf numFmtId="43" fontId="3" fillId="0" borderId="16" xfId="7" applyFont="1" applyBorder="1" applyAlignment="1">
      <alignment horizontal="right" vertical="center" wrapText="1"/>
    </xf>
    <xf numFmtId="43" fontId="3" fillId="0" borderId="16" xfId="7" applyFont="1" applyFill="1" applyBorder="1" applyAlignment="1">
      <alignment vertical="center"/>
    </xf>
    <xf numFmtId="0" fontId="2" fillId="3" borderId="15" xfId="0" applyFont="1" applyFill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43" fontId="3" fillId="0" borderId="16" xfId="7" applyFont="1" applyBorder="1" applyAlignment="1">
      <alignment vertical="center" wrapText="1"/>
    </xf>
    <xf numFmtId="43" fontId="3" fillId="0" borderId="16" xfId="7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43" fontId="21" fillId="0" borderId="20" xfId="7" applyFont="1" applyBorder="1" applyAlignment="1">
      <alignment vertical="center" wrapText="1"/>
    </xf>
    <xf numFmtId="43" fontId="3" fillId="0" borderId="15" xfId="7" applyFont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43" fontId="3" fillId="2" borderId="25" xfId="0" applyNumberFormat="1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43" fontId="21" fillId="0" borderId="15" xfId="7" applyFont="1" applyBorder="1" applyAlignment="1">
      <alignment horizontal="center" vertical="center" wrapText="1"/>
    </xf>
    <xf numFmtId="43" fontId="21" fillId="2" borderId="15" xfId="7" applyFont="1" applyFill="1" applyBorder="1" applyAlignment="1">
      <alignment horizontal="center" vertical="center" wrapText="1"/>
    </xf>
    <xf numFmtId="43" fontId="21" fillId="0" borderId="18" xfId="7" applyFont="1" applyBorder="1" applyAlignment="1">
      <alignment horizontal="center" vertical="center" wrapText="1"/>
    </xf>
    <xf numFmtId="43" fontId="21" fillId="2" borderId="21" xfId="7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/>
    </xf>
    <xf numFmtId="43" fontId="3" fillId="3" borderId="30" xfId="7" applyFont="1" applyFill="1" applyBorder="1" applyAlignment="1">
      <alignment horizontal="center" vertical="center"/>
    </xf>
    <xf numFmtId="43" fontId="2" fillId="3" borderId="30" xfId="7" applyFont="1" applyFill="1" applyBorder="1" applyAlignment="1">
      <alignment horizontal="center" vertical="center"/>
    </xf>
    <xf numFmtId="43" fontId="3" fillId="3" borderId="31" xfId="7" applyFont="1" applyFill="1" applyBorder="1" applyAlignment="1">
      <alignment horizontal="center" vertical="center" wrapText="1"/>
    </xf>
    <xf numFmtId="43" fontId="0" fillId="0" borderId="33" xfId="7" applyFont="1" applyBorder="1" applyAlignment="1" applyProtection="1">
      <alignment vertical="center" wrapText="1"/>
      <protection locked="0"/>
    </xf>
    <xf numFmtId="43" fontId="0" fillId="0" borderId="33" xfId="7" applyFont="1" applyBorder="1" applyAlignment="1" applyProtection="1">
      <alignment vertical="center"/>
      <protection locked="0"/>
    </xf>
    <xf numFmtId="43" fontId="0" fillId="0" borderId="34" xfId="7" applyFont="1" applyBorder="1" applyAlignment="1" applyProtection="1">
      <alignment vertical="center"/>
      <protection locked="0"/>
    </xf>
    <xf numFmtId="43" fontId="0" fillId="3" borderId="33" xfId="7" applyFont="1" applyFill="1" applyBorder="1" applyAlignment="1" applyProtection="1">
      <alignment vertical="center"/>
      <protection locked="0"/>
    </xf>
    <xf numFmtId="43" fontId="0" fillId="2" borderId="33" xfId="7" applyFont="1" applyFill="1" applyBorder="1" applyAlignment="1" applyProtection="1">
      <alignment vertical="center" wrapText="1"/>
      <protection locked="0"/>
    </xf>
    <xf numFmtId="43" fontId="0" fillId="2" borderId="33" xfId="7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>
      <alignment horizontal="center" vertical="center" wrapText="1"/>
    </xf>
    <xf numFmtId="0" fontId="4" fillId="3" borderId="27" xfId="7" applyNumberFormat="1" applyFont="1" applyFill="1" applyBorder="1" applyAlignment="1">
      <alignment horizontal="left" vertical="center" wrapText="1"/>
    </xf>
    <xf numFmtId="0" fontId="4" fillId="3" borderId="16" xfId="7" applyNumberFormat="1" applyFont="1" applyFill="1" applyBorder="1" applyAlignment="1">
      <alignment horizontal="left" vertical="center" wrapText="1"/>
    </xf>
    <xf numFmtId="0" fontId="4" fillId="3" borderId="17" xfId="7" applyNumberFormat="1" applyFont="1" applyFill="1" applyBorder="1" applyAlignment="1">
      <alignment horizontal="left" vertical="center" wrapText="1"/>
    </xf>
    <xf numFmtId="0" fontId="2" fillId="35" borderId="28" xfId="7" applyNumberFormat="1" applyFont="1" applyFill="1" applyBorder="1" applyAlignment="1">
      <alignment horizontal="left" vertical="center" wrapText="1"/>
    </xf>
    <xf numFmtId="0" fontId="2" fillId="35" borderId="19" xfId="7" applyNumberFormat="1" applyFont="1" applyFill="1" applyBorder="1" applyAlignment="1">
      <alignment horizontal="left" vertical="center" wrapText="1"/>
    </xf>
    <xf numFmtId="0" fontId="2" fillId="35" borderId="20" xfId="7" applyNumberFormat="1" applyFont="1" applyFill="1" applyBorder="1" applyAlignment="1">
      <alignment horizontal="left" vertical="center" wrapText="1"/>
    </xf>
    <xf numFmtId="0" fontId="26" fillId="0" borderId="2" xfId="7" applyNumberFormat="1" applyFont="1" applyFill="1" applyBorder="1" applyAlignment="1" applyProtection="1">
      <alignment horizontal="justify" vertical="center" wrapText="1"/>
      <protection locked="0"/>
    </xf>
    <xf numFmtId="0" fontId="26" fillId="0" borderId="32" xfId="7" applyNumberFormat="1" applyFont="1" applyFill="1" applyBorder="1" applyAlignment="1" applyProtection="1">
      <alignment horizontal="justify" vertical="center" wrapText="1"/>
      <protection locked="0"/>
    </xf>
    <xf numFmtId="0" fontId="4" fillId="0" borderId="27" xfId="7" applyNumberFormat="1" applyFont="1" applyFill="1" applyBorder="1" applyAlignment="1">
      <alignment horizontal="justify" vertical="center" wrapText="1"/>
    </xf>
    <xf numFmtId="0" fontId="4" fillId="0" borderId="16" xfId="7" applyNumberFormat="1" applyFont="1" applyFill="1" applyBorder="1" applyAlignment="1">
      <alignment horizontal="justify" vertical="center" wrapText="1"/>
    </xf>
    <xf numFmtId="0" fontId="4" fillId="0" borderId="17" xfId="7" applyNumberFormat="1" applyFont="1" applyFill="1" applyBorder="1" applyAlignment="1">
      <alignment horizontal="justify" vertical="center" wrapText="1"/>
    </xf>
    <xf numFmtId="0" fontId="22" fillId="3" borderId="2" xfId="7" applyNumberFormat="1" applyFont="1" applyFill="1" applyBorder="1" applyAlignment="1" applyProtection="1">
      <alignment horizontal="left" vertical="center" wrapText="1"/>
      <protection locked="0"/>
    </xf>
    <xf numFmtId="0" fontId="22" fillId="3" borderId="32" xfId="7" applyNumberFormat="1" applyFont="1" applyFill="1" applyBorder="1" applyAlignment="1" applyProtection="1">
      <alignment horizontal="left" vertical="center" wrapText="1"/>
      <protection locked="0"/>
    </xf>
    <xf numFmtId="0" fontId="22" fillId="0" borderId="2" xfId="7" applyNumberFormat="1" applyFont="1" applyFill="1" applyBorder="1" applyAlignment="1" applyProtection="1">
      <alignment horizontal="justify" vertical="center" wrapText="1"/>
      <protection locked="0"/>
    </xf>
    <xf numFmtId="0" fontId="22" fillId="0" borderId="32" xfId="7" applyNumberFormat="1" applyFont="1" applyFill="1" applyBorder="1" applyAlignment="1" applyProtection="1">
      <alignment horizontal="justify" vertical="center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2" fillId="0" borderId="12" xfId="7" applyNumberFormat="1" applyFont="1" applyFill="1" applyBorder="1" applyAlignment="1">
      <alignment horizontal="left" vertical="center" wrapText="1"/>
    </xf>
    <xf numFmtId="0" fontId="3" fillId="36" borderId="13" xfId="0" applyFont="1" applyFill="1" applyBorder="1" applyAlignment="1">
      <alignment horizontal="center" vertical="center" wrapText="1"/>
    </xf>
    <xf numFmtId="0" fontId="3" fillId="36" borderId="14" xfId="0" applyFont="1" applyFill="1" applyBorder="1" applyAlignment="1">
      <alignment horizontal="center" vertical="center" wrapText="1"/>
    </xf>
    <xf numFmtId="43" fontId="3" fillId="0" borderId="0" xfId="7" applyFont="1" applyAlignment="1">
      <alignment vertical="center"/>
    </xf>
  </cellXfs>
  <cellStyles count="52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3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6" builtinId="20" customBuiltin="1"/>
    <cellStyle name="Moeda 2" xfId="5" xr:uid="{00000000-0005-0000-0000-00001E000000}"/>
    <cellStyle name="Moeda 3" xfId="4" xr:uid="{00000000-0005-0000-0000-00001F000000}"/>
    <cellStyle name="Moeda 4" xfId="49" xr:uid="{00000000-0005-0000-0000-000020000000}"/>
    <cellStyle name="Moeda 4 2" xfId="50" xr:uid="{00000000-0005-0000-0000-000021000000}"/>
    <cellStyle name="Neutro" xfId="15" builtinId="28" customBuiltin="1"/>
    <cellStyle name="Normal" xfId="0" builtinId="0"/>
    <cellStyle name="Normal 2" xfId="51" xr:uid="{00000000-0005-0000-0000-000024000000}"/>
    <cellStyle name="Nota" xfId="22" builtinId="10" customBuiltin="1"/>
    <cellStyle name="Ruim" xfId="14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8" builtinId="15" customBuiltin="1"/>
    <cellStyle name="Título 1" xfId="9" builtinId="16" customBuiltin="1"/>
    <cellStyle name="Título 2" xfId="10" builtinId="17" customBuiltin="1"/>
    <cellStyle name="Título 3" xfId="11" builtinId="18" customBuiltin="1"/>
    <cellStyle name="Título 4" xfId="12" builtinId="19" customBuiltin="1"/>
    <cellStyle name="Total" xfId="24" builtinId="25" customBuiltin="1"/>
    <cellStyle name="Vírgula" xfId="7" builtinId="3"/>
    <cellStyle name="Vírgula 2" xfId="1" xr:uid="{00000000-0005-0000-0000-000030000000}"/>
    <cellStyle name="Vírgula 2 2" xfId="2" xr:uid="{00000000-0005-0000-0000-000031000000}"/>
    <cellStyle name="Vírgula 3" xfId="3" xr:uid="{00000000-0005-0000-0000-000032000000}"/>
    <cellStyle name="Vírgula 4" xfId="6" xr:uid="{00000000-0005-0000-0000-000033000000}"/>
  </cellStyles>
  <dxfs count="4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rgb="FFCFCFCF"/>
        </left>
        <right/>
        <top style="thin">
          <color rgb="FFCFCFCF"/>
        </top>
        <bottom style="thin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CFCFCF"/>
        </left>
        <right style="thin">
          <color rgb="FFCFCFCF"/>
        </right>
        <top style="thin">
          <color rgb="FFCFCFCF"/>
        </top>
        <bottom style="thin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/>
      <border diagonalUp="0" diagonalDown="0" outline="0">
        <left style="thin">
          <color rgb="FFCFCFCF"/>
        </left>
        <right style="thin">
          <color rgb="FFCFCFCF"/>
        </right>
        <top style="thin">
          <color rgb="FFCFCFCF"/>
        </top>
        <bottom style="thin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/>
      <border diagonalUp="0" diagonalDown="0" outline="0">
        <left style="thin">
          <color rgb="FFCFCFCF"/>
        </left>
        <right style="thin">
          <color rgb="FFCFCFCF"/>
        </right>
        <top style="thin">
          <color rgb="FFCFCFCF"/>
        </top>
        <bottom style="thin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rgb="FFCFCFCF"/>
        </left>
        <right style="thin">
          <color rgb="FFCFCFCF"/>
        </right>
        <top style="thin">
          <color rgb="FFCFCFCF"/>
        </top>
        <bottom style="thin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/>
      <border diagonalUp="0" diagonalDown="0" outline="0">
        <left style="thin">
          <color rgb="FFCFCFCF"/>
        </left>
        <right style="thin">
          <color rgb="FFCFCFCF"/>
        </right>
        <top style="thin">
          <color rgb="FFCFCFCF"/>
        </top>
        <bottom style="thin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/>
      <border diagonalUp="0" diagonalDown="0" outline="0">
        <left style="thin">
          <color rgb="FFCFCFCF"/>
        </left>
        <right style="thin">
          <color rgb="FFCFCFCF"/>
        </right>
        <top style="thin">
          <color rgb="FFCFCFCF"/>
        </top>
        <bottom style="thin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/>
      <border diagonalUp="0" diagonalDown="0" outline="0">
        <left style="thin">
          <color rgb="FFCFCFCF"/>
        </left>
        <right style="thin">
          <color rgb="FFCFCFCF"/>
        </right>
        <top style="thin">
          <color rgb="FFCFCFCF"/>
        </top>
        <bottom style="thin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/>
      <border diagonalUp="0" diagonalDown="0" outline="0">
        <left style="thin">
          <color rgb="FFCFCFCF"/>
        </left>
        <right style="thin">
          <color rgb="FFCFCFCF"/>
        </right>
        <top style="thin">
          <color rgb="FFCFCFCF"/>
        </top>
        <bottom style="thin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/>
      <border diagonalUp="0" diagonalDown="0" outline="0">
        <left style="thin">
          <color rgb="FFCFCFCF"/>
        </left>
        <right style="thin">
          <color rgb="FFCFCFCF"/>
        </right>
        <top style="thin">
          <color rgb="FFCFCFCF"/>
        </top>
        <bottom style="thin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/>
      <border diagonalUp="0" diagonalDown="0" outline="0">
        <left style="thin">
          <color rgb="FFCFCFCF"/>
        </left>
        <right style="thin">
          <color rgb="FFCFCFCF"/>
        </right>
        <top style="thin">
          <color rgb="FFCFCFCF"/>
        </top>
        <bottom style="thin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/>
      <border diagonalUp="0" diagonalDown="0" outline="0">
        <left style="thin">
          <color rgb="FFCFCFCF"/>
        </left>
        <right style="thin">
          <color rgb="FFCFCFCF"/>
        </right>
        <top style="thin">
          <color rgb="FFCFCFCF"/>
        </top>
        <bottom style="thin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rgb="FFCFCFCF"/>
        </left>
        <right style="thin">
          <color rgb="FFCFCFCF"/>
        </right>
        <top style="thin">
          <color rgb="FFCFCFCF"/>
        </top>
        <bottom style="thin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/>
      <border diagonalUp="0" diagonalDown="0" outline="0">
        <left/>
        <right style="thin">
          <color rgb="FFCFCFCF"/>
        </right>
        <top style="thin">
          <color rgb="FFCFCFCF"/>
        </top>
        <bottom style="thin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rgb="FFCFCFCF"/>
        </left>
        <right style="thin">
          <color rgb="FFCFCFCF"/>
        </right>
        <top/>
        <bottom/>
      </border>
    </dxf>
  </dxfs>
  <tableStyles count="1" defaultTableStyle="TableStyleMedium9" defaultPivotStyle="PivotStyleLight16">
    <tableStyle name="Estilo de Tabela 1" pivot="0" count="0" xr9:uid="{00000000-0011-0000-FFFF-FFFF00000000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2" displayName="Tabela2" ref="A2:N54" headerRowCount="0" totalsRowShown="0" headerRowDxfId="42" dataDxfId="41">
  <tableColumns count="14">
    <tableColumn id="1" xr3:uid="{00000000-0010-0000-0000-000001000000}" name="Colunas1" headerRowDxfId="40" dataDxfId="39" totalsRowDxfId="38"/>
    <tableColumn id="2" xr3:uid="{00000000-0010-0000-0000-000002000000}" name="Colunas2" headerRowDxfId="37" dataDxfId="36" totalsRowDxfId="35"/>
    <tableColumn id="3" xr3:uid="{00000000-0010-0000-0000-000003000000}" name="Colunas3" headerRowDxfId="34" dataDxfId="33" totalsRowDxfId="32"/>
    <tableColumn id="4" xr3:uid="{00000000-0010-0000-0000-000004000000}" name="Colunas4" headerRowDxfId="31" dataDxfId="30" totalsRowDxfId="29"/>
    <tableColumn id="5" xr3:uid="{00000000-0010-0000-0000-000005000000}" name="Colunas5" headerRowDxfId="28" dataDxfId="27" totalsRowDxfId="26" dataCellStyle="Vírgula"/>
    <tableColumn id="6" xr3:uid="{00000000-0010-0000-0000-000006000000}" name="Colunas6" headerRowDxfId="25" dataDxfId="24" totalsRowDxfId="23"/>
    <tableColumn id="7" xr3:uid="{00000000-0010-0000-0000-000007000000}" name="Colunas7" headerRowDxfId="22" dataDxfId="21" totalsRowDxfId="20"/>
    <tableColumn id="8" xr3:uid="{00000000-0010-0000-0000-000008000000}" name="Colunas8" headerRowDxfId="19" dataDxfId="18" totalsRowDxfId="17"/>
    <tableColumn id="9" xr3:uid="{00000000-0010-0000-0000-000009000000}" name="Colunas9" headerRowDxfId="16" dataDxfId="15" totalsRowDxfId="14"/>
    <tableColumn id="10" xr3:uid="{00000000-0010-0000-0000-00000A000000}" name="Colunas10" headerRowDxfId="13" dataDxfId="12" totalsRowDxfId="11" dataCellStyle="Vírgula"/>
    <tableColumn id="11" xr3:uid="{00000000-0010-0000-0000-00000B000000}" name="Colunas11" headerRowDxfId="10" dataDxfId="9" totalsRowDxfId="8"/>
    <tableColumn id="12" xr3:uid="{00000000-0010-0000-0000-00000C000000}" name="Colunas12" headerRowDxfId="7" dataDxfId="6" totalsRowDxfId="5"/>
    <tableColumn id="13" xr3:uid="{00000000-0010-0000-0000-00000D000000}" name="Colunas13" headerRowDxfId="4" dataDxfId="3" totalsRowDxfId="2" dataCellStyle="Vírgula"/>
    <tableColumn id="14" xr3:uid="{00000000-0010-0000-0000-00000E000000}" name="Colunas14" dataDxfId="1" totalsRowDxfId="0" dataCellStyle="Vírgula"/>
  </tableColumns>
  <tableStyleInfo name="TableStyleMedium2" showFirstColumn="0" showLastColumn="0" showRowStripes="0" showColumnStripes="1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8"/>
  <sheetViews>
    <sheetView showGridLines="0" tabSelected="1" zoomScale="70" zoomScaleNormal="70" zoomScalePageLayoutView="90" workbookViewId="0">
      <selection activeCell="I94" sqref="I94"/>
    </sheetView>
  </sheetViews>
  <sheetFormatPr defaultRowHeight="15.75" x14ac:dyDescent="0.25"/>
  <cols>
    <col min="1" max="1" width="61" style="13" customWidth="1"/>
    <col min="2" max="13" width="17.28515625" style="13" customWidth="1"/>
    <col min="14" max="14" width="23.28515625" style="13" customWidth="1"/>
    <col min="15" max="15" width="9.140625" style="13"/>
    <col min="16" max="16" width="13.28515625" style="13" bestFit="1" customWidth="1"/>
    <col min="17" max="16384" width="9.140625" style="13"/>
  </cols>
  <sheetData>
    <row r="1" spans="1:14" ht="24.95" customHeight="1" x14ac:dyDescent="0.25">
      <c r="A1" s="100" t="s">
        <v>90</v>
      </c>
      <c r="B1" s="101"/>
      <c r="C1" s="101"/>
      <c r="D1" s="101"/>
      <c r="E1" s="101"/>
      <c r="F1" s="101"/>
      <c r="G1" s="101"/>
      <c r="H1" s="101"/>
      <c r="I1" s="101"/>
      <c r="J1" s="101"/>
      <c r="K1" s="113"/>
      <c r="L1" s="113"/>
      <c r="M1" s="113"/>
      <c r="N1" s="99"/>
    </row>
    <row r="2" spans="1:14" s="30" customFormat="1" ht="16.5" customHeight="1" x14ac:dyDescent="0.25">
      <c r="A2" s="102" t="s">
        <v>19</v>
      </c>
      <c r="B2" s="75" t="s">
        <v>6</v>
      </c>
      <c r="C2" s="76" t="s">
        <v>7</v>
      </c>
      <c r="D2" s="76" t="s">
        <v>8</v>
      </c>
      <c r="E2" s="76" t="s">
        <v>9</v>
      </c>
      <c r="F2" s="76" t="s">
        <v>10</v>
      </c>
      <c r="G2" s="76" t="s">
        <v>23</v>
      </c>
      <c r="H2" s="76" t="s">
        <v>24</v>
      </c>
      <c r="I2" s="76" t="s">
        <v>0</v>
      </c>
      <c r="J2" s="76" t="s">
        <v>1</v>
      </c>
      <c r="K2" s="76" t="s">
        <v>61</v>
      </c>
      <c r="L2" s="76" t="s">
        <v>4</v>
      </c>
      <c r="M2" s="76" t="s">
        <v>5</v>
      </c>
      <c r="N2" s="77" t="s">
        <v>2</v>
      </c>
    </row>
    <row r="3" spans="1:14" ht="16.5" customHeight="1" x14ac:dyDescent="0.25">
      <c r="A3" s="78" t="s">
        <v>11</v>
      </c>
      <c r="B3" s="70">
        <v>3986012.4600000032</v>
      </c>
      <c r="C3" s="70">
        <v>3941198.9300000034</v>
      </c>
      <c r="D3" s="79">
        <v>3983838.7500000037</v>
      </c>
      <c r="E3" s="70">
        <v>4003022.5900000026</v>
      </c>
      <c r="F3" s="70">
        <v>4058524.9800000028</v>
      </c>
      <c r="G3" s="70">
        <v>4034124.1800000034</v>
      </c>
      <c r="H3" s="70">
        <v>4151080.7400000039</v>
      </c>
      <c r="I3" s="70">
        <v>5841197.3000000035</v>
      </c>
      <c r="J3" s="70"/>
      <c r="K3" s="70"/>
      <c r="L3" s="70"/>
      <c r="M3" s="58"/>
      <c r="N3" s="80"/>
    </row>
    <row r="4" spans="1:14" s="30" customFormat="1" ht="24.95" customHeight="1" x14ac:dyDescent="0.25">
      <c r="A4" s="103" t="s">
        <v>20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6"/>
    </row>
    <row r="5" spans="1:14" ht="16.5" customHeight="1" x14ac:dyDescent="0.25">
      <c r="A5" s="78" t="s">
        <v>39</v>
      </c>
      <c r="B5" s="70">
        <v>2956060.27</v>
      </c>
      <c r="C5" s="70">
        <v>2956060.27</v>
      </c>
      <c r="D5" s="70">
        <v>2956060.27</v>
      </c>
      <c r="E5" s="70">
        <v>2956060.27</v>
      </c>
      <c r="F5" s="70">
        <v>2956060.27</v>
      </c>
      <c r="G5" s="70">
        <v>2956060.27</v>
      </c>
      <c r="H5" s="70">
        <v>2956060.27</v>
      </c>
      <c r="I5" s="58">
        <v>2956060.27</v>
      </c>
      <c r="J5" s="58"/>
      <c r="K5" s="70"/>
      <c r="L5" s="70"/>
      <c r="M5" s="58"/>
      <c r="N5" s="81">
        <f>SUM(Tabela2[[#This Row],[Colunas2]:[Colunas13]])</f>
        <v>23648482.16</v>
      </c>
    </row>
    <row r="6" spans="1:14" ht="16.5" customHeight="1" x14ac:dyDescent="0.25">
      <c r="A6" s="78" t="s">
        <v>62</v>
      </c>
      <c r="B6" s="82">
        <v>0</v>
      </c>
      <c r="C6" s="70">
        <v>0</v>
      </c>
      <c r="D6" s="70">
        <v>0</v>
      </c>
      <c r="E6" s="70">
        <v>0</v>
      </c>
      <c r="F6" s="70"/>
      <c r="G6" s="70">
        <v>0</v>
      </c>
      <c r="H6" s="70">
        <v>2344000</v>
      </c>
      <c r="I6" s="58">
        <v>33535.120000000003</v>
      </c>
      <c r="J6" s="58"/>
      <c r="K6" s="70"/>
      <c r="L6" s="70"/>
      <c r="M6" s="58"/>
      <c r="N6" s="81">
        <f>SUM(Tabela2[[#This Row],[Colunas2]:[Colunas13]])</f>
        <v>2377535.12</v>
      </c>
    </row>
    <row r="7" spans="1:14" ht="16.5" customHeight="1" x14ac:dyDescent="0.25">
      <c r="A7" s="78" t="s">
        <v>63</v>
      </c>
      <c r="B7" s="82">
        <v>0</v>
      </c>
      <c r="C7" s="79">
        <v>0</v>
      </c>
      <c r="D7" s="70">
        <v>0</v>
      </c>
      <c r="E7" s="70">
        <v>0</v>
      </c>
      <c r="F7" s="70"/>
      <c r="G7" s="70">
        <v>0</v>
      </c>
      <c r="H7" s="70">
        <v>0</v>
      </c>
      <c r="I7" s="58">
        <v>0</v>
      </c>
      <c r="J7" s="58"/>
      <c r="K7" s="70"/>
      <c r="L7" s="70"/>
      <c r="M7" s="83"/>
      <c r="N7" s="81">
        <f>SUM(Tabela2[[#This Row],[Colunas2]:[Colunas13]])</f>
        <v>0</v>
      </c>
    </row>
    <row r="8" spans="1:14" ht="16.5" customHeight="1" x14ac:dyDescent="0.25">
      <c r="A8" s="78" t="s">
        <v>77</v>
      </c>
      <c r="B8" s="82">
        <v>0</v>
      </c>
      <c r="C8" s="70">
        <v>0</v>
      </c>
      <c r="D8" s="70">
        <v>0</v>
      </c>
      <c r="E8" s="70">
        <v>0</v>
      </c>
      <c r="F8" s="70"/>
      <c r="G8" s="70">
        <v>0</v>
      </c>
      <c r="H8" s="70">
        <v>0</v>
      </c>
      <c r="I8" s="58">
        <v>0</v>
      </c>
      <c r="J8" s="58"/>
      <c r="K8" s="70"/>
      <c r="L8" s="70"/>
      <c r="M8" s="83"/>
      <c r="N8" s="81">
        <f>SUM(Tabela2[[#This Row],[Colunas2]:[Colunas13]])</f>
        <v>0</v>
      </c>
    </row>
    <row r="9" spans="1:14" ht="16.5" customHeight="1" x14ac:dyDescent="0.25">
      <c r="A9" s="78" t="s">
        <v>64</v>
      </c>
      <c r="B9" s="82">
        <v>0</v>
      </c>
      <c r="C9" s="70">
        <v>0</v>
      </c>
      <c r="D9" s="70">
        <v>0</v>
      </c>
      <c r="E9" s="70">
        <v>0</v>
      </c>
      <c r="F9" s="70"/>
      <c r="G9" s="70">
        <v>0</v>
      </c>
      <c r="H9" s="70">
        <v>0</v>
      </c>
      <c r="I9" s="58">
        <v>0</v>
      </c>
      <c r="J9" s="58"/>
      <c r="K9" s="70"/>
      <c r="L9" s="70"/>
      <c r="M9" s="83"/>
      <c r="N9" s="81">
        <f>SUM(Tabela2[[#This Row],[Colunas2]:[Colunas13]])</f>
        <v>0</v>
      </c>
    </row>
    <row r="10" spans="1:14" ht="16.5" customHeight="1" x14ac:dyDescent="0.25">
      <c r="A10" s="78" t="s">
        <v>65</v>
      </c>
      <c r="B10" s="82">
        <v>0</v>
      </c>
      <c r="C10" s="70">
        <v>0</v>
      </c>
      <c r="D10" s="70">
        <v>0</v>
      </c>
      <c r="E10" s="70">
        <v>0</v>
      </c>
      <c r="F10" s="70"/>
      <c r="G10" s="70">
        <v>0</v>
      </c>
      <c r="H10" s="70">
        <v>0</v>
      </c>
      <c r="I10" s="58">
        <v>0</v>
      </c>
      <c r="J10" s="58"/>
      <c r="K10" s="70"/>
      <c r="L10" s="70"/>
      <c r="M10" s="58"/>
      <c r="N10" s="81">
        <f>SUM(Tabela2[[#This Row],[Colunas2]:[Colunas13]])</f>
        <v>0</v>
      </c>
    </row>
    <row r="11" spans="1:14" ht="16.5" customHeight="1" x14ac:dyDescent="0.25">
      <c r="A11" s="78" t="s">
        <v>12</v>
      </c>
      <c r="B11" s="70">
        <v>44145.23</v>
      </c>
      <c r="C11" s="70">
        <v>35537.56</v>
      </c>
      <c r="D11" s="70">
        <v>37573.61</v>
      </c>
      <c r="E11" s="70">
        <v>38599.089999999997</v>
      </c>
      <c r="F11" s="70">
        <v>38230.259999999995</v>
      </c>
      <c r="G11" s="70">
        <v>36823.269999999997</v>
      </c>
      <c r="H11" s="70">
        <v>48095.24</v>
      </c>
      <c r="I11" s="58">
        <v>55265.2</v>
      </c>
      <c r="J11" s="58"/>
      <c r="K11" s="70"/>
      <c r="L11" s="70"/>
      <c r="M11" s="58"/>
      <c r="N11" s="81">
        <f>SUM(Tabela2[[#This Row],[Colunas2]:[Colunas13]])</f>
        <v>334269.46000000002</v>
      </c>
    </row>
    <row r="12" spans="1:14" ht="16.5" customHeight="1" x14ac:dyDescent="0.25">
      <c r="A12" s="78" t="s">
        <v>66</v>
      </c>
      <c r="B12" s="82">
        <v>0</v>
      </c>
      <c r="C12" s="70">
        <v>0</v>
      </c>
      <c r="D12" s="70">
        <v>0</v>
      </c>
      <c r="E12" s="70">
        <v>0</v>
      </c>
      <c r="F12" s="70"/>
      <c r="G12" s="70">
        <v>0</v>
      </c>
      <c r="H12" s="70">
        <v>0</v>
      </c>
      <c r="I12" s="58">
        <v>0</v>
      </c>
      <c r="J12" s="58"/>
      <c r="K12" s="70"/>
      <c r="L12" s="70"/>
      <c r="M12" s="83"/>
      <c r="N12" s="81">
        <f>SUM(Tabela2[[#This Row],[Colunas2]:[Colunas13]])</f>
        <v>0</v>
      </c>
    </row>
    <row r="13" spans="1:14" ht="16.5" customHeight="1" x14ac:dyDescent="0.25">
      <c r="A13" s="78" t="s">
        <v>67</v>
      </c>
      <c r="B13" s="82">
        <v>0</v>
      </c>
      <c r="C13" s="70">
        <v>0</v>
      </c>
      <c r="D13" s="70">
        <v>0</v>
      </c>
      <c r="E13" s="70">
        <v>0</v>
      </c>
      <c r="F13" s="70"/>
      <c r="G13" s="70">
        <v>0</v>
      </c>
      <c r="H13" s="70">
        <v>0</v>
      </c>
      <c r="I13" s="58">
        <v>0</v>
      </c>
      <c r="J13" s="58"/>
      <c r="K13" s="70"/>
      <c r="L13" s="70"/>
      <c r="M13" s="83"/>
      <c r="N13" s="81">
        <f>SUM(Tabela2[[#This Row],[Colunas2]:[Colunas13]])</f>
        <v>0</v>
      </c>
    </row>
    <row r="14" spans="1:14" ht="16.5" customHeight="1" x14ac:dyDescent="0.25">
      <c r="A14" s="78" t="s">
        <v>68</v>
      </c>
      <c r="B14" s="82">
        <v>0</v>
      </c>
      <c r="C14" s="70">
        <v>0</v>
      </c>
      <c r="D14" s="70">
        <v>0</v>
      </c>
      <c r="E14" s="70">
        <v>0</v>
      </c>
      <c r="F14" s="70"/>
      <c r="G14" s="70">
        <v>0</v>
      </c>
      <c r="H14" s="70">
        <v>0</v>
      </c>
      <c r="I14" s="58">
        <v>0</v>
      </c>
      <c r="J14" s="58"/>
      <c r="K14" s="70"/>
      <c r="L14" s="70"/>
      <c r="M14" s="83"/>
      <c r="N14" s="81">
        <f>SUM(Tabela2[[#This Row],[Colunas2]:[Colunas13]])</f>
        <v>0</v>
      </c>
    </row>
    <row r="15" spans="1:14" ht="16.5" customHeight="1" x14ac:dyDescent="0.25">
      <c r="A15" s="78" t="s">
        <v>40</v>
      </c>
      <c r="B15" s="82">
        <v>0</v>
      </c>
      <c r="C15" s="70">
        <v>0</v>
      </c>
      <c r="D15" s="70">
        <v>0</v>
      </c>
      <c r="E15" s="70">
        <v>0</v>
      </c>
      <c r="F15" s="70"/>
      <c r="G15" s="70">
        <v>0</v>
      </c>
      <c r="H15" s="70">
        <v>0</v>
      </c>
      <c r="I15" s="58">
        <v>0</v>
      </c>
      <c r="J15" s="58"/>
      <c r="K15" s="70"/>
      <c r="L15" s="70"/>
      <c r="M15" s="58"/>
      <c r="N15" s="81">
        <f>SUM(Tabela2[[#This Row],[Colunas2]:[Colunas13]])</f>
        <v>0</v>
      </c>
    </row>
    <row r="16" spans="1:14" ht="16.5" customHeight="1" x14ac:dyDescent="0.25">
      <c r="A16" s="84" t="s">
        <v>69</v>
      </c>
      <c r="B16" s="82">
        <v>0</v>
      </c>
      <c r="C16" s="70">
        <v>0</v>
      </c>
      <c r="D16" s="70">
        <v>0</v>
      </c>
      <c r="E16" s="70">
        <v>0</v>
      </c>
      <c r="F16" s="70"/>
      <c r="G16" s="70">
        <v>0</v>
      </c>
      <c r="H16" s="70">
        <v>0</v>
      </c>
      <c r="I16" s="58">
        <v>0</v>
      </c>
      <c r="J16" s="58"/>
      <c r="K16" s="70"/>
      <c r="L16" s="70"/>
      <c r="M16" s="58"/>
      <c r="N16" s="81">
        <f>SUM(Tabela2[[#This Row],[Colunas2]:[Colunas13]])</f>
        <v>0</v>
      </c>
    </row>
    <row r="17" spans="1:14" ht="16.5" customHeight="1" x14ac:dyDescent="0.25">
      <c r="A17" s="84" t="s">
        <v>70</v>
      </c>
      <c r="B17" s="82">
        <v>0</v>
      </c>
      <c r="C17" s="70">
        <v>0</v>
      </c>
      <c r="D17" s="70">
        <v>0</v>
      </c>
      <c r="E17" s="70">
        <v>0</v>
      </c>
      <c r="F17" s="70"/>
      <c r="G17" s="70">
        <v>0</v>
      </c>
      <c r="H17" s="70">
        <v>0</v>
      </c>
      <c r="I17" s="58">
        <v>0</v>
      </c>
      <c r="J17" s="58"/>
      <c r="K17" s="70"/>
      <c r="L17" s="70"/>
      <c r="M17" s="83"/>
      <c r="N17" s="81">
        <f>SUM(Tabela2[[#This Row],[Colunas2]:[Colunas13]])</f>
        <v>0</v>
      </c>
    </row>
    <row r="18" spans="1:14" ht="16.5" customHeight="1" x14ac:dyDescent="0.25">
      <c r="A18" s="84" t="s">
        <v>71</v>
      </c>
      <c r="B18" s="70">
        <v>270.7</v>
      </c>
      <c r="C18" s="70">
        <v>0</v>
      </c>
      <c r="D18" s="70">
        <v>154.9</v>
      </c>
      <c r="E18" s="70">
        <v>0</v>
      </c>
      <c r="F18" s="70">
        <v>439.52</v>
      </c>
      <c r="G18" s="70">
        <v>153.54</v>
      </c>
      <c r="H18" s="70">
        <v>0</v>
      </c>
      <c r="I18" s="79">
        <v>294.95</v>
      </c>
      <c r="J18" s="79"/>
      <c r="K18" s="70"/>
      <c r="L18" s="70"/>
      <c r="M18" s="58"/>
      <c r="N18" s="81">
        <f>SUM(Tabela2[[#This Row],[Colunas2]:[Colunas13]])</f>
        <v>1313.61</v>
      </c>
    </row>
    <row r="19" spans="1:14" s="16" customFormat="1" ht="16.5" customHeight="1" x14ac:dyDescent="0.25">
      <c r="A19" s="85" t="s">
        <v>41</v>
      </c>
      <c r="B19" s="86">
        <v>3000476.2</v>
      </c>
      <c r="C19" s="86">
        <v>2991597.83</v>
      </c>
      <c r="D19" s="86">
        <v>2993788.78</v>
      </c>
      <c r="E19" s="86">
        <v>2994659.36</v>
      </c>
      <c r="F19" s="86">
        <v>2994730.05</v>
      </c>
      <c r="G19" s="86">
        <v>2993037.08</v>
      </c>
      <c r="H19" s="86">
        <v>5348155.51</v>
      </c>
      <c r="I19" s="86">
        <v>3045155.5400000005</v>
      </c>
      <c r="J19" s="86"/>
      <c r="K19" s="86"/>
      <c r="L19" s="87"/>
      <c r="M19" s="83"/>
      <c r="N19" s="81">
        <f>SUM(Tabela2[[#This Row],[Colunas2]:[Colunas13]])</f>
        <v>26361600.349999994</v>
      </c>
    </row>
    <row r="20" spans="1:14" s="30" customFormat="1" ht="24.95" customHeight="1" x14ac:dyDescent="0.25">
      <c r="A20" s="103" t="s">
        <v>13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5"/>
      <c r="M20" s="105"/>
      <c r="N20" s="106"/>
    </row>
    <row r="21" spans="1:14" s="16" customFormat="1" ht="16.5" customHeight="1" x14ac:dyDescent="0.25">
      <c r="A21" s="85" t="s">
        <v>14</v>
      </c>
      <c r="B21" s="87">
        <v>1922624.7700000003</v>
      </c>
      <c r="C21" s="87">
        <v>1806172.1199999999</v>
      </c>
      <c r="D21" s="87">
        <v>1830880.01</v>
      </c>
      <c r="E21" s="87">
        <v>1704263.6</v>
      </c>
      <c r="F21" s="87">
        <v>1748628.49</v>
      </c>
      <c r="G21" s="87">
        <v>1719564.0399999998</v>
      </c>
      <c r="H21" s="87">
        <v>1760169.2000000002</v>
      </c>
      <c r="I21" s="87">
        <v>1688679.9</v>
      </c>
      <c r="J21" s="87"/>
      <c r="K21" s="87"/>
      <c r="L21" s="87"/>
      <c r="M21" s="83"/>
      <c r="N21" s="81">
        <f>SUM(Tabela2[[#This Row],[Colunas2]:[Colunas13]])</f>
        <v>14180982.130000001</v>
      </c>
    </row>
    <row r="22" spans="1:14" ht="16.5" customHeight="1" x14ac:dyDescent="0.25">
      <c r="A22" s="78" t="s">
        <v>32</v>
      </c>
      <c r="B22" s="70">
        <v>1020415.14</v>
      </c>
      <c r="C22" s="70">
        <v>1089474.22</v>
      </c>
      <c r="D22" s="70">
        <v>973115.27000000014</v>
      </c>
      <c r="E22" s="70">
        <v>984723</v>
      </c>
      <c r="F22" s="70">
        <v>1025576.55</v>
      </c>
      <c r="G22" s="70">
        <v>977906.39999999991</v>
      </c>
      <c r="H22" s="70">
        <v>983152.01</v>
      </c>
      <c r="I22" s="70">
        <v>950493.53</v>
      </c>
      <c r="J22" s="70"/>
      <c r="K22" s="70"/>
      <c r="L22" s="70"/>
      <c r="M22" s="58"/>
      <c r="N22" s="81">
        <f>SUM(Tabela2[[#This Row],[Colunas2]:[Colunas13]])</f>
        <v>8004856.1200000001</v>
      </c>
    </row>
    <row r="23" spans="1:14" ht="16.5" customHeight="1" x14ac:dyDescent="0.25">
      <c r="A23" s="78" t="s">
        <v>34</v>
      </c>
      <c r="B23" s="70">
        <v>89627.950000000012</v>
      </c>
      <c r="C23" s="70">
        <v>48058.6</v>
      </c>
      <c r="D23" s="70">
        <v>50974.85</v>
      </c>
      <c r="E23" s="70">
        <v>53011.7</v>
      </c>
      <c r="F23" s="70">
        <v>50748.249999999993</v>
      </c>
      <c r="G23" s="70">
        <v>48784.250000000007</v>
      </c>
      <c r="H23" s="70">
        <v>52394.099999999991</v>
      </c>
      <c r="I23" s="70">
        <v>55912</v>
      </c>
      <c r="J23" s="70"/>
      <c r="K23" s="70"/>
      <c r="L23" s="70"/>
      <c r="M23" s="58"/>
      <c r="N23" s="81">
        <f>SUM(Tabela2[[#This Row],[Colunas2]:[Colunas13]])</f>
        <v>449511.7</v>
      </c>
    </row>
    <row r="24" spans="1:14" ht="16.5" customHeight="1" x14ac:dyDescent="0.25">
      <c r="A24" s="78" t="s">
        <v>42</v>
      </c>
      <c r="B24" s="70">
        <v>3300.48</v>
      </c>
      <c r="C24" s="70">
        <v>2482.64</v>
      </c>
      <c r="D24" s="70">
        <v>103377.88</v>
      </c>
      <c r="E24" s="70">
        <v>33237.79</v>
      </c>
      <c r="F24" s="70"/>
      <c r="G24" s="70">
        <v>52560.93</v>
      </c>
      <c r="H24" s="70">
        <v>32280.45</v>
      </c>
      <c r="I24" s="70">
        <v>40766.959999999999</v>
      </c>
      <c r="J24" s="70"/>
      <c r="K24" s="70"/>
      <c r="L24" s="70"/>
      <c r="M24" s="58"/>
      <c r="N24" s="81">
        <f>SUM(Tabela2[[#This Row],[Colunas2]:[Colunas13]])</f>
        <v>268007.13</v>
      </c>
    </row>
    <row r="25" spans="1:14" ht="16.5" customHeight="1" x14ac:dyDescent="0.25">
      <c r="A25" s="78" t="s">
        <v>33</v>
      </c>
      <c r="B25" s="70">
        <v>588225.99</v>
      </c>
      <c r="C25" s="70">
        <v>414600.48000000004</v>
      </c>
      <c r="D25" s="70">
        <v>434989.88</v>
      </c>
      <c r="E25" s="70">
        <v>418314.23999999999</v>
      </c>
      <c r="F25" s="70">
        <v>396976.91000000003</v>
      </c>
      <c r="G25" s="70">
        <v>399021.54000000004</v>
      </c>
      <c r="H25" s="70">
        <v>384221.94000000006</v>
      </c>
      <c r="I25" s="70">
        <v>408000.72</v>
      </c>
      <c r="J25" s="70"/>
      <c r="K25" s="70"/>
      <c r="L25" s="70"/>
      <c r="M25" s="58"/>
      <c r="N25" s="81">
        <f>SUM(Tabela2[[#This Row],[Colunas2]:[Colunas13]])</f>
        <v>3444351.7</v>
      </c>
    </row>
    <row r="26" spans="1:14" ht="16.5" customHeight="1" x14ac:dyDescent="0.25">
      <c r="A26" s="78" t="s">
        <v>43</v>
      </c>
      <c r="B26" s="70">
        <v>27853.32</v>
      </c>
      <c r="C26" s="70">
        <v>44159.560000000005</v>
      </c>
      <c r="D26" s="70">
        <v>39741.599999999999</v>
      </c>
      <c r="E26" s="70">
        <v>34351.32</v>
      </c>
      <c r="F26" s="70">
        <v>81915.749999999985</v>
      </c>
      <c r="G26" s="70">
        <v>40015.199999999997</v>
      </c>
      <c r="H26" s="70">
        <v>57557.61</v>
      </c>
      <c r="I26" s="70">
        <v>11697.96</v>
      </c>
      <c r="J26" s="70"/>
      <c r="K26" s="70"/>
      <c r="L26" s="70"/>
      <c r="M26" s="58"/>
      <c r="N26" s="81">
        <f>SUM(Tabela2[[#This Row],[Colunas2]:[Colunas13]])</f>
        <v>337292.32</v>
      </c>
    </row>
    <row r="27" spans="1:14" ht="16.5" customHeight="1" x14ac:dyDescent="0.25">
      <c r="A27" s="78" t="s">
        <v>26</v>
      </c>
      <c r="B27" s="70">
        <v>1048.04</v>
      </c>
      <c r="C27" s="70">
        <v>3886.16</v>
      </c>
      <c r="D27" s="70">
        <v>2933.68</v>
      </c>
      <c r="E27" s="70">
        <v>3818.23</v>
      </c>
      <c r="F27" s="70">
        <v>7377.4100000000008</v>
      </c>
      <c r="G27" s="70">
        <v>7067.13</v>
      </c>
      <c r="H27" s="70">
        <v>1150.08</v>
      </c>
      <c r="I27" s="70">
        <v>5406.45</v>
      </c>
      <c r="J27" s="70"/>
      <c r="K27" s="70"/>
      <c r="L27" s="70"/>
      <c r="M27" s="58"/>
      <c r="N27" s="81">
        <f>SUM(Tabela2[[#This Row],[Colunas2]:[Colunas13]])</f>
        <v>32687.180000000004</v>
      </c>
    </row>
    <row r="28" spans="1:14" ht="16.5" customHeight="1" x14ac:dyDescent="0.25">
      <c r="A28" s="78" t="s">
        <v>27</v>
      </c>
      <c r="B28" s="70">
        <v>103508.04000000001</v>
      </c>
      <c r="C28" s="70">
        <v>109115.75</v>
      </c>
      <c r="D28" s="70">
        <v>126253.01000000001</v>
      </c>
      <c r="E28" s="70">
        <v>79104.25</v>
      </c>
      <c r="F28" s="70">
        <v>84241.35</v>
      </c>
      <c r="G28" s="70">
        <v>110331.29000000001</v>
      </c>
      <c r="H28" s="70">
        <v>146320.25</v>
      </c>
      <c r="I28" s="70">
        <v>109061.28</v>
      </c>
      <c r="J28" s="70"/>
      <c r="K28" s="70"/>
      <c r="L28" s="70"/>
      <c r="M28" s="58"/>
      <c r="N28" s="81">
        <f>SUM(Tabela2[[#This Row],[Colunas2]:[Colunas13]])</f>
        <v>867935.22000000009</v>
      </c>
    </row>
    <row r="29" spans="1:14" ht="16.5" customHeight="1" x14ac:dyDescent="0.25">
      <c r="A29" s="84" t="s">
        <v>44</v>
      </c>
      <c r="B29" s="70">
        <v>88645.810000000012</v>
      </c>
      <c r="C29" s="70">
        <v>94394.71</v>
      </c>
      <c r="D29" s="70">
        <v>99493.840000000011</v>
      </c>
      <c r="E29" s="70">
        <v>97613.069999999992</v>
      </c>
      <c r="F29" s="70">
        <v>101792.27</v>
      </c>
      <c r="G29" s="70">
        <v>83877.3</v>
      </c>
      <c r="H29" s="70">
        <v>103092.76</v>
      </c>
      <c r="I29" s="70">
        <v>107341</v>
      </c>
      <c r="J29" s="70"/>
      <c r="K29" s="70"/>
      <c r="L29" s="70"/>
      <c r="M29" s="58"/>
      <c r="N29" s="81">
        <f>SUM(Tabela2[[#This Row],[Colunas2]:[Colunas13]])</f>
        <v>776250.76000000013</v>
      </c>
    </row>
    <row r="30" spans="1:14" ht="16.5" customHeight="1" x14ac:dyDescent="0.25">
      <c r="A30" s="84" t="s">
        <v>78</v>
      </c>
      <c r="B30" s="82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/>
      <c r="K30" s="70"/>
      <c r="L30" s="70"/>
      <c r="M30" s="83"/>
      <c r="N30" s="81">
        <f>SUM(Tabela2[[#This Row],[Colunas2]:[Colunas13]])</f>
        <v>0</v>
      </c>
    </row>
    <row r="31" spans="1:14" ht="16.5" customHeight="1" x14ac:dyDescent="0.25">
      <c r="A31" s="84" t="s">
        <v>79</v>
      </c>
      <c r="B31" s="82">
        <v>0</v>
      </c>
      <c r="C31" s="70">
        <v>0</v>
      </c>
      <c r="D31" s="70">
        <v>0</v>
      </c>
      <c r="E31" s="70">
        <v>90</v>
      </c>
      <c r="F31" s="70">
        <v>0</v>
      </c>
      <c r="G31" s="70">
        <v>0</v>
      </c>
      <c r="H31" s="70">
        <v>0</v>
      </c>
      <c r="I31" s="70">
        <v>0</v>
      </c>
      <c r="J31" s="70"/>
      <c r="K31" s="70"/>
      <c r="L31" s="70"/>
      <c r="M31" s="83"/>
      <c r="N31" s="81">
        <f>SUM(Tabela2[[#This Row],[Colunas2]:[Colunas13]])</f>
        <v>90</v>
      </c>
    </row>
    <row r="32" spans="1:14" s="16" customFormat="1" ht="16.5" customHeight="1" x14ac:dyDescent="0.25">
      <c r="A32" s="85" t="s">
        <v>30</v>
      </c>
      <c r="B32" s="87">
        <v>596299.99</v>
      </c>
      <c r="C32" s="87">
        <v>529977</v>
      </c>
      <c r="D32" s="87">
        <v>602181.82000000007</v>
      </c>
      <c r="E32" s="87">
        <v>614067.17000000004</v>
      </c>
      <c r="F32" s="87">
        <v>630734.36999999988</v>
      </c>
      <c r="G32" s="87">
        <v>598860.71000000008</v>
      </c>
      <c r="H32" s="87">
        <v>670683.91999999993</v>
      </c>
      <c r="I32" s="87">
        <v>617694.28000000014</v>
      </c>
      <c r="J32" s="87"/>
      <c r="K32" s="87"/>
      <c r="L32" s="87"/>
      <c r="M32" s="83"/>
      <c r="N32" s="81">
        <f>SUM(Tabela2[[#This Row],[Colunas2]:[Colunas13]])</f>
        <v>4860499.26</v>
      </c>
    </row>
    <row r="33" spans="1:14" s="16" customFormat="1" ht="16.5" customHeight="1" x14ac:dyDescent="0.25">
      <c r="A33" s="85" t="s">
        <v>35</v>
      </c>
      <c r="B33" s="87">
        <v>431146.89999999997</v>
      </c>
      <c r="C33" s="87">
        <v>416450.17</v>
      </c>
      <c r="D33" s="87">
        <v>431838.55000000005</v>
      </c>
      <c r="E33" s="87">
        <v>438997.56000000006</v>
      </c>
      <c r="F33" s="87">
        <v>425710.58999999997</v>
      </c>
      <c r="G33" s="87">
        <v>427841.81000000011</v>
      </c>
      <c r="H33" s="87">
        <v>423848.85</v>
      </c>
      <c r="I33" s="87">
        <v>413820.21000000008</v>
      </c>
      <c r="J33" s="87"/>
      <c r="K33" s="87"/>
      <c r="L33" s="87"/>
      <c r="M33" s="83"/>
      <c r="N33" s="81">
        <f>SUM(Tabela2[[#This Row],[Colunas2]:[Colunas13]])</f>
        <v>3409654.64</v>
      </c>
    </row>
    <row r="34" spans="1:14" ht="16.5" customHeight="1" x14ac:dyDescent="0.25">
      <c r="A34" s="78" t="s">
        <v>36</v>
      </c>
      <c r="B34" s="70">
        <v>431146.89999999997</v>
      </c>
      <c r="C34" s="70">
        <v>416450.17</v>
      </c>
      <c r="D34" s="70">
        <v>431838.55000000005</v>
      </c>
      <c r="E34" s="70">
        <v>438997.56000000006</v>
      </c>
      <c r="F34" s="70">
        <v>425710.58999999997</v>
      </c>
      <c r="G34" s="70">
        <v>427841.81000000011</v>
      </c>
      <c r="H34" s="70">
        <v>423848.85</v>
      </c>
      <c r="I34" s="70">
        <v>413820.21000000008</v>
      </c>
      <c r="J34" s="70"/>
      <c r="K34" s="70"/>
      <c r="L34" s="70"/>
      <c r="M34" s="58"/>
      <c r="N34" s="81">
        <f>SUM(Tabela2[[#This Row],[Colunas2]:[Colunas13]])</f>
        <v>3409654.64</v>
      </c>
    </row>
    <row r="35" spans="1:14" ht="16.5" customHeight="1" x14ac:dyDescent="0.25">
      <c r="A35" s="78" t="s">
        <v>37</v>
      </c>
      <c r="B35" s="70">
        <v>0</v>
      </c>
      <c r="C35" s="70">
        <v>0</v>
      </c>
      <c r="D35" s="70">
        <v>0</v>
      </c>
      <c r="E35" s="70">
        <v>0</v>
      </c>
      <c r="F35" s="70"/>
      <c r="G35" s="70">
        <v>0</v>
      </c>
      <c r="H35" s="70">
        <v>0</v>
      </c>
      <c r="I35" s="70">
        <v>0</v>
      </c>
      <c r="J35" s="70"/>
      <c r="K35" s="70"/>
      <c r="L35" s="70"/>
      <c r="M35" s="58"/>
      <c r="N35" s="81">
        <f>SUM(Tabela2[[#This Row],[Colunas2]:[Colunas13]])</f>
        <v>0</v>
      </c>
    </row>
    <row r="36" spans="1:14" ht="16.5" customHeight="1" x14ac:dyDescent="0.25">
      <c r="A36" s="78" t="s">
        <v>38</v>
      </c>
      <c r="B36" s="70">
        <v>165153.09</v>
      </c>
      <c r="C36" s="70">
        <v>113526.83</v>
      </c>
      <c r="D36" s="70">
        <v>170343.27</v>
      </c>
      <c r="E36" s="70">
        <v>175069.61000000002</v>
      </c>
      <c r="F36" s="70">
        <v>205023.77999999997</v>
      </c>
      <c r="G36" s="70">
        <v>171018.89999999997</v>
      </c>
      <c r="H36" s="70">
        <v>246835.06999999995</v>
      </c>
      <c r="I36" s="70">
        <v>203874.07000000004</v>
      </c>
      <c r="J36" s="70"/>
      <c r="K36" s="70"/>
      <c r="L36" s="70"/>
      <c r="M36" s="58"/>
      <c r="N36" s="81">
        <f>SUM(Tabela2[[#This Row],[Colunas2]:[Colunas13]])</f>
        <v>1450844.6199999999</v>
      </c>
    </row>
    <row r="37" spans="1:14" s="16" customFormat="1" ht="16.5" customHeight="1" x14ac:dyDescent="0.25">
      <c r="A37" s="85" t="s">
        <v>15</v>
      </c>
      <c r="B37" s="87">
        <v>354594.61000000004</v>
      </c>
      <c r="C37" s="87">
        <v>415253.04000000004</v>
      </c>
      <c r="D37" s="87">
        <v>355688.97000000003</v>
      </c>
      <c r="E37" s="87">
        <v>432366.68</v>
      </c>
      <c r="F37" s="87">
        <v>458537.37999999995</v>
      </c>
      <c r="G37" s="87">
        <v>333645.11</v>
      </c>
      <c r="H37" s="87">
        <v>785703.66999999981</v>
      </c>
      <c r="I37" s="87">
        <v>432902.47</v>
      </c>
      <c r="J37" s="87"/>
      <c r="K37" s="87"/>
      <c r="L37" s="87"/>
      <c r="M37" s="83"/>
      <c r="N37" s="81">
        <f>SUM(Tabela2[[#This Row],[Colunas2]:[Colunas13]])</f>
        <v>3568691.9299999997</v>
      </c>
    </row>
    <row r="38" spans="1:14" ht="16.5" customHeight="1" x14ac:dyDescent="0.25">
      <c r="A38" s="78" t="s">
        <v>45</v>
      </c>
      <c r="B38" s="70">
        <v>128324.71000000002</v>
      </c>
      <c r="C38" s="70">
        <v>173940.28000000003</v>
      </c>
      <c r="D38" s="70">
        <v>189108.23000000007</v>
      </c>
      <c r="E38" s="70">
        <v>197523.5</v>
      </c>
      <c r="F38" s="70">
        <v>256108.89999999997</v>
      </c>
      <c r="G38" s="70">
        <v>158687.79653410715</v>
      </c>
      <c r="H38" s="70">
        <v>475760.73323421285</v>
      </c>
      <c r="I38" s="70">
        <v>202556.99000000005</v>
      </c>
      <c r="J38" s="70"/>
      <c r="K38" s="70"/>
      <c r="L38" s="70"/>
      <c r="M38" s="58"/>
      <c r="N38" s="81">
        <f>SUM(Tabela2[[#This Row],[Colunas2]:[Colunas13]])</f>
        <v>1782011.1397683199</v>
      </c>
    </row>
    <row r="39" spans="1:14" ht="16.5" customHeight="1" x14ac:dyDescent="0.25">
      <c r="A39" s="78" t="s">
        <v>46</v>
      </c>
      <c r="B39" s="70">
        <v>0</v>
      </c>
      <c r="C39" s="70">
        <v>0</v>
      </c>
      <c r="D39" s="70">
        <v>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0"/>
      <c r="K39" s="70"/>
      <c r="L39" s="70"/>
      <c r="M39" s="58"/>
      <c r="N39" s="81">
        <f>SUM(Tabela2[[#This Row],[Colunas2]:[Colunas13]])</f>
        <v>0</v>
      </c>
    </row>
    <row r="40" spans="1:14" ht="16.5" customHeight="1" x14ac:dyDescent="0.25">
      <c r="A40" s="78" t="s">
        <v>47</v>
      </c>
      <c r="B40" s="70">
        <v>226269.90000000002</v>
      </c>
      <c r="C40" s="70">
        <v>241312.76</v>
      </c>
      <c r="D40" s="70">
        <v>166580.73999999996</v>
      </c>
      <c r="E40" s="70">
        <v>234843.18</v>
      </c>
      <c r="F40" s="70">
        <v>202428.47999999998</v>
      </c>
      <c r="G40" s="70">
        <v>174957.31346589283</v>
      </c>
      <c r="H40" s="70">
        <v>309942.93676578696</v>
      </c>
      <c r="I40" s="70">
        <v>230345.47999999989</v>
      </c>
      <c r="J40" s="70"/>
      <c r="K40" s="70"/>
      <c r="L40" s="70"/>
      <c r="M40" s="58"/>
      <c r="N40" s="81">
        <f>SUM(Tabela2[[#This Row],[Colunas2]:[Colunas13]])</f>
        <v>1786680.7902316798</v>
      </c>
    </row>
    <row r="41" spans="1:14" s="16" customFormat="1" ht="16.5" customHeight="1" x14ac:dyDescent="0.25">
      <c r="A41" s="85" t="s">
        <v>48</v>
      </c>
      <c r="B41" s="87">
        <v>0</v>
      </c>
      <c r="C41" s="87">
        <v>527.54999999999995</v>
      </c>
      <c r="D41" s="87">
        <v>400</v>
      </c>
      <c r="E41" s="87">
        <v>0</v>
      </c>
      <c r="F41" s="87">
        <v>920</v>
      </c>
      <c r="G41" s="87">
        <v>10000</v>
      </c>
      <c r="H41" s="87">
        <v>600</v>
      </c>
      <c r="I41" s="87">
        <v>0</v>
      </c>
      <c r="J41" s="87"/>
      <c r="K41" s="87"/>
      <c r="L41" s="87"/>
      <c r="M41" s="83"/>
      <c r="N41" s="81">
        <f>SUM(Tabela2[[#This Row],[Colunas2]:[Colunas13]])</f>
        <v>12447.55</v>
      </c>
    </row>
    <row r="42" spans="1:14" ht="16.5" customHeight="1" x14ac:dyDescent="0.25">
      <c r="A42" s="78" t="s">
        <v>49</v>
      </c>
      <c r="B42" s="70">
        <v>0</v>
      </c>
      <c r="C42" s="70">
        <v>527.54999999999995</v>
      </c>
      <c r="D42" s="70">
        <v>400</v>
      </c>
      <c r="E42" s="70">
        <v>0</v>
      </c>
      <c r="F42" s="70">
        <v>920</v>
      </c>
      <c r="G42" s="70">
        <v>10000</v>
      </c>
      <c r="H42" s="70">
        <v>600</v>
      </c>
      <c r="I42" s="70">
        <v>0</v>
      </c>
      <c r="J42" s="70"/>
      <c r="K42" s="70"/>
      <c r="L42" s="70"/>
      <c r="M42" s="58"/>
      <c r="N42" s="81">
        <f>SUM(Tabela2[[#This Row],[Colunas2]:[Colunas13]])</f>
        <v>12447.55</v>
      </c>
    </row>
    <row r="43" spans="1:14" ht="16.5" customHeight="1" x14ac:dyDescent="0.25">
      <c r="A43" s="78" t="s">
        <v>50</v>
      </c>
      <c r="B43" s="70">
        <v>0</v>
      </c>
      <c r="C43" s="70">
        <v>0</v>
      </c>
      <c r="D43" s="70">
        <v>0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/>
      <c r="K43" s="70"/>
      <c r="L43" s="70"/>
      <c r="M43" s="58"/>
      <c r="N43" s="81">
        <f>SUM(Tabela2[[#This Row],[Colunas2]:[Colunas13]])</f>
        <v>0</v>
      </c>
    </row>
    <row r="44" spans="1:14" ht="16.5" customHeight="1" x14ac:dyDescent="0.25">
      <c r="A44" s="78" t="s">
        <v>51</v>
      </c>
      <c r="B44" s="70">
        <v>0</v>
      </c>
      <c r="C44" s="70">
        <v>0</v>
      </c>
      <c r="D44" s="70">
        <v>0</v>
      </c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/>
      <c r="K44" s="70"/>
      <c r="L44" s="70"/>
      <c r="M44" s="58"/>
      <c r="N44" s="81">
        <f>SUM(Tabela2[[#This Row],[Colunas2]:[Colunas13]])</f>
        <v>0</v>
      </c>
    </row>
    <row r="45" spans="1:14" ht="16.5" customHeight="1" x14ac:dyDescent="0.25">
      <c r="A45" s="78" t="s">
        <v>52</v>
      </c>
      <c r="B45" s="70">
        <v>84783.410000000018</v>
      </c>
      <c r="C45" s="70">
        <v>96375.8</v>
      </c>
      <c r="D45" s="70">
        <v>90870.660000000018</v>
      </c>
      <c r="E45" s="70">
        <v>100068.15000000001</v>
      </c>
      <c r="F45" s="70">
        <v>107492.75000000001</v>
      </c>
      <c r="G45" s="70">
        <v>91057.599999999991</v>
      </c>
      <c r="H45" s="70">
        <v>89029.32</v>
      </c>
      <c r="I45" s="70">
        <v>40286.67</v>
      </c>
      <c r="J45" s="70"/>
      <c r="K45" s="70"/>
      <c r="L45" s="70"/>
      <c r="M45" s="58"/>
      <c r="N45" s="81">
        <f>SUM(Tabela2[[#This Row],[Colunas2]:[Colunas13]])</f>
        <v>699964.36000000022</v>
      </c>
    </row>
    <row r="46" spans="1:14" ht="16.5" customHeight="1" x14ac:dyDescent="0.25">
      <c r="A46" s="78" t="s">
        <v>53</v>
      </c>
      <c r="B46" s="70">
        <v>0</v>
      </c>
      <c r="C46" s="70">
        <v>0</v>
      </c>
      <c r="D46" s="70">
        <v>0</v>
      </c>
      <c r="E46" s="70">
        <v>0</v>
      </c>
      <c r="F46" s="70">
        <v>0</v>
      </c>
      <c r="G46" s="70">
        <v>0</v>
      </c>
      <c r="H46" s="70">
        <v>0</v>
      </c>
      <c r="I46" s="70">
        <v>0</v>
      </c>
      <c r="J46" s="70"/>
      <c r="K46" s="70"/>
      <c r="L46" s="70"/>
      <c r="M46" s="58"/>
      <c r="N46" s="81">
        <f>SUM(Tabela2[[#This Row],[Colunas2]:[Colunas13]])</f>
        <v>0</v>
      </c>
    </row>
    <row r="47" spans="1:14" ht="16.5" customHeight="1" x14ac:dyDescent="0.25">
      <c r="A47" s="84" t="s">
        <v>18</v>
      </c>
      <c r="B47" s="70">
        <v>661.80000000000018</v>
      </c>
      <c r="C47" s="70">
        <v>610.3000000000003</v>
      </c>
      <c r="D47" s="70">
        <v>608.6</v>
      </c>
      <c r="E47" s="70">
        <v>741.99000000000012</v>
      </c>
      <c r="F47" s="70">
        <v>530.4</v>
      </c>
      <c r="G47" s="70">
        <v>547.4</v>
      </c>
      <c r="H47" s="70">
        <v>562.70000000000016</v>
      </c>
      <c r="I47" s="70">
        <v>538.90000000000009</v>
      </c>
      <c r="J47" s="70"/>
      <c r="K47" s="70"/>
      <c r="L47" s="70"/>
      <c r="M47" s="58"/>
      <c r="N47" s="81">
        <f>SUM(Tabela2[[#This Row],[Colunas2]:[Colunas13]])</f>
        <v>4802.09</v>
      </c>
    </row>
    <row r="48" spans="1:14" ht="16.5" customHeight="1" x14ac:dyDescent="0.25">
      <c r="A48" s="84" t="s">
        <v>16</v>
      </c>
      <c r="B48" s="70">
        <v>390.28000000000003</v>
      </c>
      <c r="C48" s="70">
        <v>0</v>
      </c>
      <c r="D48" s="70">
        <v>676.36</v>
      </c>
      <c r="E48" s="70">
        <v>338.18</v>
      </c>
      <c r="F48" s="70">
        <v>338.18</v>
      </c>
      <c r="G48" s="70">
        <v>338.18</v>
      </c>
      <c r="H48" s="70">
        <v>338.18</v>
      </c>
      <c r="I48" s="70">
        <v>338.18</v>
      </c>
      <c r="J48" s="70"/>
      <c r="K48" s="70"/>
      <c r="L48" s="70"/>
      <c r="M48" s="58"/>
      <c r="N48" s="81">
        <f>SUM(Tabela2[[#This Row],[Colunas2]:[Colunas13]])</f>
        <v>2757.54</v>
      </c>
    </row>
    <row r="49" spans="1:16" ht="16.5" customHeight="1" x14ac:dyDescent="0.25">
      <c r="A49" s="84" t="s">
        <v>17</v>
      </c>
      <c r="B49" s="70">
        <v>1204.0899999999999</v>
      </c>
      <c r="C49" s="70">
        <v>0</v>
      </c>
      <c r="D49" s="70">
        <v>0</v>
      </c>
      <c r="E49" s="70">
        <v>0</v>
      </c>
      <c r="F49" s="70">
        <v>0</v>
      </c>
      <c r="G49" s="70">
        <v>50571.38</v>
      </c>
      <c r="H49" s="70">
        <v>282627.57</v>
      </c>
      <c r="I49" s="70">
        <v>0</v>
      </c>
      <c r="J49" s="70"/>
      <c r="K49" s="70"/>
      <c r="L49" s="70"/>
      <c r="M49" s="58"/>
      <c r="N49" s="81">
        <f>SUM(Tabela2[[#This Row],[Colunas2]:[Colunas13]])</f>
        <v>334403.03999999998</v>
      </c>
    </row>
    <row r="50" spans="1:16" ht="16.5" customHeight="1" x14ac:dyDescent="0.25">
      <c r="A50" s="84" t="s">
        <v>54</v>
      </c>
      <c r="B50" s="70">
        <v>84730.78</v>
      </c>
      <c r="C50" s="70">
        <v>87999.090000000011</v>
      </c>
      <c r="D50" s="70">
        <v>93298.52</v>
      </c>
      <c r="E50" s="70">
        <v>87311.200000000012</v>
      </c>
      <c r="F50" s="70">
        <v>71949.279999999999</v>
      </c>
      <c r="G50" s="70">
        <v>71496.100000000006</v>
      </c>
      <c r="H50" s="70">
        <v>68324.389999999985</v>
      </c>
      <c r="I50" s="70">
        <v>80416.469999999987</v>
      </c>
      <c r="J50" s="70"/>
      <c r="K50" s="70"/>
      <c r="L50" s="70"/>
      <c r="M50" s="58"/>
      <c r="N50" s="81">
        <f>SUM(Tabela2[[#This Row],[Colunas2]:[Colunas13]])</f>
        <v>645525.82999999996</v>
      </c>
    </row>
    <row r="51" spans="1:16" ht="16.5" customHeight="1" x14ac:dyDescent="0.25">
      <c r="A51" s="84" t="s">
        <v>55</v>
      </c>
      <c r="B51" s="70">
        <v>0</v>
      </c>
      <c r="C51" s="70">
        <v>12043.11</v>
      </c>
      <c r="D51" s="70">
        <v>0</v>
      </c>
      <c r="E51" s="70">
        <v>0</v>
      </c>
      <c r="F51" s="70"/>
      <c r="G51" s="70">
        <v>0</v>
      </c>
      <c r="H51" s="70">
        <v>0</v>
      </c>
      <c r="I51" s="70">
        <v>0</v>
      </c>
      <c r="J51" s="70"/>
      <c r="K51" s="70"/>
      <c r="L51" s="70"/>
      <c r="M51" s="58"/>
      <c r="N51" s="81">
        <f>SUM(Tabela2[[#This Row],[Colunas2]:[Colunas13]])</f>
        <v>12043.11</v>
      </c>
    </row>
    <row r="52" spans="1:16" s="16" customFormat="1" ht="16.5" customHeight="1" x14ac:dyDescent="0.25">
      <c r="A52" s="85" t="s">
        <v>56</v>
      </c>
      <c r="B52" s="87">
        <v>3045289.7300000004</v>
      </c>
      <c r="C52" s="87">
        <v>2948958.01</v>
      </c>
      <c r="D52" s="87">
        <v>2974604.9400000004</v>
      </c>
      <c r="E52" s="87">
        <v>2939156.97</v>
      </c>
      <c r="F52" s="87">
        <v>3019130.8499999996</v>
      </c>
      <c r="G52" s="87">
        <v>2876080.5199999996</v>
      </c>
      <c r="H52" s="87">
        <v>3658038.95</v>
      </c>
      <c r="I52" s="87">
        <v>2860856.87</v>
      </c>
      <c r="J52" s="87"/>
      <c r="K52" s="87"/>
      <c r="L52" s="87"/>
      <c r="M52" s="83"/>
      <c r="N52" s="81">
        <f>SUM(Tabela2[[#This Row],[Colunas2]:[Colunas13]])</f>
        <v>24322116.84</v>
      </c>
    </row>
    <row r="53" spans="1:16" s="16" customFormat="1" ht="16.5" customHeight="1" x14ac:dyDescent="0.25">
      <c r="A53" s="85" t="s">
        <v>57</v>
      </c>
      <c r="B53" s="87">
        <v>-44813.530000000261</v>
      </c>
      <c r="C53" s="87">
        <v>42639.820000000298</v>
      </c>
      <c r="D53" s="87">
        <v>19183.839999999385</v>
      </c>
      <c r="E53" s="87">
        <v>55502.389999999665</v>
      </c>
      <c r="F53" s="87">
        <v>-24400.799999999814</v>
      </c>
      <c r="G53" s="87">
        <v>116956.56000000052</v>
      </c>
      <c r="H53" s="87">
        <v>1690116.5599999996</v>
      </c>
      <c r="I53" s="87">
        <v>184298.67000000039</v>
      </c>
      <c r="J53" s="87"/>
      <c r="K53" s="87"/>
      <c r="L53" s="87"/>
      <c r="M53" s="83"/>
      <c r="N53" s="81">
        <f>SUM(Tabela2[[#This Row],[Colunas2]:[Colunas13]])</f>
        <v>2039483.5099999998</v>
      </c>
    </row>
    <row r="54" spans="1:16" s="16" customFormat="1" ht="24.95" customHeight="1" thickBot="1" x14ac:dyDescent="0.3">
      <c r="A54" s="88" t="s">
        <v>58</v>
      </c>
      <c r="B54" s="72">
        <v>3941198.9300000034</v>
      </c>
      <c r="C54" s="72">
        <v>3983838.7500000042</v>
      </c>
      <c r="D54" s="72">
        <v>4003022.5900000026</v>
      </c>
      <c r="E54" s="72">
        <v>4058524.9800000028</v>
      </c>
      <c r="F54" s="72">
        <v>4034124.1800000034</v>
      </c>
      <c r="G54" s="72">
        <v>4151080.7400000039</v>
      </c>
      <c r="H54" s="72">
        <v>5841197.3000000035</v>
      </c>
      <c r="I54" s="72">
        <v>6025495.9700000035</v>
      </c>
      <c r="J54" s="72"/>
      <c r="K54" s="72"/>
      <c r="L54" s="72"/>
      <c r="M54" s="60"/>
      <c r="N54" s="89"/>
      <c r="P54" s="134"/>
    </row>
    <row r="55" spans="1:16" ht="16.5" thickBot="1" x14ac:dyDescent="0.3">
      <c r="B55" s="24"/>
      <c r="C55" s="25"/>
      <c r="D55" s="14"/>
      <c r="E55" s="14"/>
      <c r="I55" s="14"/>
      <c r="J55" s="14"/>
      <c r="K55" s="14"/>
      <c r="L55" s="14"/>
      <c r="N55" s="15"/>
      <c r="P55" s="24"/>
    </row>
    <row r="56" spans="1:16" ht="24.95" customHeight="1" x14ac:dyDescent="0.25">
      <c r="A56" s="91" t="s">
        <v>85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4"/>
      <c r="N56" s="17"/>
    </row>
    <row r="57" spans="1:16" s="27" customFormat="1" ht="16.5" thickBot="1" x14ac:dyDescent="0.3">
      <c r="A57" s="50" t="s">
        <v>19</v>
      </c>
      <c r="B57" s="63" t="s">
        <v>6</v>
      </c>
      <c r="C57" s="64" t="s">
        <v>7</v>
      </c>
      <c r="D57" s="63" t="s">
        <v>8</v>
      </c>
      <c r="E57" s="64" t="s">
        <v>9</v>
      </c>
      <c r="F57" s="63" t="s">
        <v>10</v>
      </c>
      <c r="G57" s="64" t="s">
        <v>23</v>
      </c>
      <c r="H57" s="63" t="s">
        <v>24</v>
      </c>
      <c r="I57" s="64" t="s">
        <v>0</v>
      </c>
      <c r="J57" s="63" t="s">
        <v>1</v>
      </c>
      <c r="K57" s="64" t="s">
        <v>3</v>
      </c>
      <c r="L57" s="63" t="s">
        <v>4</v>
      </c>
      <c r="M57" s="65" t="s">
        <v>5</v>
      </c>
    </row>
    <row r="58" spans="1:16" ht="16.5" thickBot="1" x14ac:dyDescent="0.3">
      <c r="A58" s="54" t="s">
        <v>21</v>
      </c>
      <c r="B58" s="66">
        <v>27000</v>
      </c>
      <c r="C58" s="67">
        <v>1000</v>
      </c>
      <c r="D58" s="66">
        <v>899.7</v>
      </c>
      <c r="E58" s="67">
        <v>1884.9</v>
      </c>
      <c r="F58" s="107">
        <v>1884.9</v>
      </c>
      <c r="G58" s="110">
        <v>955.8</v>
      </c>
      <c r="H58" s="66">
        <v>1000</v>
      </c>
      <c r="I58" s="67">
        <v>998.3</v>
      </c>
      <c r="J58" s="68"/>
      <c r="K58" s="67"/>
      <c r="L58" s="68"/>
      <c r="M58" s="69"/>
      <c r="N58" s="18"/>
    </row>
    <row r="59" spans="1:16" ht="16.5" thickBot="1" x14ac:dyDescent="0.3">
      <c r="A59" s="54" t="s">
        <v>22</v>
      </c>
      <c r="B59" s="66">
        <v>3914198.93</v>
      </c>
      <c r="C59" s="67">
        <v>3982838.7499999995</v>
      </c>
      <c r="D59" s="66">
        <v>4001622.89</v>
      </c>
      <c r="E59" s="67">
        <v>4056140.08</v>
      </c>
      <c r="F59" s="108">
        <v>4031739.28</v>
      </c>
      <c r="G59" s="110">
        <v>4149624.94</v>
      </c>
      <c r="H59" s="70">
        <v>5839697.2999999998</v>
      </c>
      <c r="I59" s="67">
        <v>6023997.6699999999</v>
      </c>
      <c r="J59" s="68"/>
      <c r="K59" s="67"/>
      <c r="L59" s="68"/>
      <c r="M59" s="69"/>
      <c r="N59" s="18"/>
    </row>
    <row r="60" spans="1:16" ht="16.5" customHeight="1" thickBot="1" x14ac:dyDescent="0.3">
      <c r="A60" s="54" t="s">
        <v>59</v>
      </c>
      <c r="B60" s="66">
        <v>0</v>
      </c>
      <c r="C60" s="67">
        <v>0</v>
      </c>
      <c r="D60" s="66">
        <v>500</v>
      </c>
      <c r="E60" s="67">
        <v>500</v>
      </c>
      <c r="F60" s="109">
        <v>500</v>
      </c>
      <c r="G60" s="110">
        <v>500</v>
      </c>
      <c r="H60" s="66">
        <v>500</v>
      </c>
      <c r="I60" s="67">
        <v>500</v>
      </c>
      <c r="J60" s="66"/>
      <c r="K60" s="67"/>
      <c r="L60" s="66"/>
      <c r="M60" s="69"/>
    </row>
    <row r="61" spans="1:16" ht="16.5" customHeight="1" thickBot="1" x14ac:dyDescent="0.3">
      <c r="A61" s="71" t="s">
        <v>2</v>
      </c>
      <c r="B61" s="72">
        <f>B58+B59+B60</f>
        <v>3941198.93</v>
      </c>
      <c r="C61" s="73">
        <f t="shared" ref="C61:M61" si="0">C58+C59+C60</f>
        <v>3983838.7499999995</v>
      </c>
      <c r="D61" s="72">
        <f t="shared" si="0"/>
        <v>4003022.5900000003</v>
      </c>
      <c r="E61" s="73">
        <f t="shared" si="0"/>
        <v>4058524.98</v>
      </c>
      <c r="F61" s="72">
        <f t="shared" si="0"/>
        <v>4034124.1799999997</v>
      </c>
      <c r="G61" s="73">
        <f t="shared" si="0"/>
        <v>4151080.7399999998</v>
      </c>
      <c r="H61" s="72">
        <f t="shared" si="0"/>
        <v>5841197.2999999998</v>
      </c>
      <c r="I61" s="73">
        <f t="shared" si="0"/>
        <v>6025495.9699999997</v>
      </c>
      <c r="J61" s="72">
        <f t="shared" si="0"/>
        <v>0</v>
      </c>
      <c r="K61" s="73">
        <f t="shared" si="0"/>
        <v>0</v>
      </c>
      <c r="L61" s="72">
        <f t="shared" si="0"/>
        <v>0</v>
      </c>
      <c r="M61" s="74">
        <f t="shared" si="0"/>
        <v>0</v>
      </c>
    </row>
    <row r="62" spans="1:16" ht="16.5" thickBot="1" x14ac:dyDescent="0.3">
      <c r="A62" s="21"/>
      <c r="B62" s="22"/>
      <c r="C62" s="22"/>
      <c r="D62" s="23"/>
      <c r="E62" s="23"/>
      <c r="F62" s="22"/>
      <c r="G62" s="23"/>
      <c r="H62" s="22"/>
      <c r="I62" s="23"/>
      <c r="J62" s="22"/>
      <c r="K62" s="22"/>
      <c r="L62" s="23"/>
      <c r="M62" s="23"/>
      <c r="N62" s="26"/>
    </row>
    <row r="63" spans="1:16" ht="24.95" customHeight="1" x14ac:dyDescent="0.25">
      <c r="A63" s="100" t="s">
        <v>60</v>
      </c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99"/>
    </row>
    <row r="64" spans="1:16" s="27" customFormat="1" ht="16.5" thickBot="1" x14ac:dyDescent="0.3">
      <c r="A64" s="50" t="s">
        <v>19</v>
      </c>
      <c r="B64" s="51" t="s">
        <v>6</v>
      </c>
      <c r="C64" s="52" t="s">
        <v>7</v>
      </c>
      <c r="D64" s="51" t="s">
        <v>8</v>
      </c>
      <c r="E64" s="52" t="s">
        <v>9</v>
      </c>
      <c r="F64" s="51" t="s">
        <v>10</v>
      </c>
      <c r="G64" s="52" t="s">
        <v>23</v>
      </c>
      <c r="H64" s="51" t="s">
        <v>24</v>
      </c>
      <c r="I64" s="52" t="s">
        <v>0</v>
      </c>
      <c r="J64" s="51" t="s">
        <v>1</v>
      </c>
      <c r="K64" s="52" t="s">
        <v>3</v>
      </c>
      <c r="L64" s="51" t="s">
        <v>4</v>
      </c>
      <c r="M64" s="53" t="s">
        <v>5</v>
      </c>
    </row>
    <row r="65" spans="1:13" ht="16.5" thickBot="1" x14ac:dyDescent="0.3">
      <c r="A65" s="54" t="s">
        <v>17</v>
      </c>
      <c r="B65" s="55">
        <v>2927914.9</v>
      </c>
      <c r="C65" s="56">
        <v>2938513.58</v>
      </c>
      <c r="D65" s="55">
        <v>2962134.27</v>
      </c>
      <c r="E65" s="56">
        <v>2987461.62</v>
      </c>
      <c r="F65" s="107">
        <v>3011459.61</v>
      </c>
      <c r="G65" s="111">
        <v>2988934.79</v>
      </c>
      <c r="H65" s="55">
        <v>2731074.59</v>
      </c>
      <c r="I65" s="56">
        <v>2754302.2</v>
      </c>
      <c r="J65" s="55"/>
      <c r="K65" s="56"/>
      <c r="L65" s="55"/>
      <c r="M65" s="57"/>
    </row>
    <row r="66" spans="1:13" ht="16.5" thickBot="1" x14ac:dyDescent="0.3">
      <c r="A66" s="54" t="s">
        <v>31</v>
      </c>
      <c r="B66" s="58">
        <v>1013284.03</v>
      </c>
      <c r="C66" s="56">
        <v>1045325.1699999999</v>
      </c>
      <c r="D66" s="58">
        <v>1040888.3199999999</v>
      </c>
      <c r="E66" s="56">
        <v>1071063.3599999999</v>
      </c>
      <c r="F66" s="108">
        <v>1022664.57</v>
      </c>
      <c r="G66" s="112">
        <v>1162145.95</v>
      </c>
      <c r="H66" s="58">
        <v>3110122.71</v>
      </c>
      <c r="I66" s="56">
        <v>3271193.77</v>
      </c>
      <c r="J66" s="58"/>
      <c r="K66" s="56"/>
      <c r="L66" s="58"/>
      <c r="M66" s="57"/>
    </row>
    <row r="67" spans="1:13" ht="16.5" thickBot="1" x14ac:dyDescent="0.3">
      <c r="A67" s="59" t="s">
        <v>2</v>
      </c>
      <c r="B67" s="60">
        <f>B65+B66</f>
        <v>3941198.9299999997</v>
      </c>
      <c r="C67" s="61">
        <f t="shared" ref="C67:M67" si="1">C65+C66</f>
        <v>3983838.75</v>
      </c>
      <c r="D67" s="60">
        <f t="shared" si="1"/>
        <v>4003022.59</v>
      </c>
      <c r="E67" s="61">
        <f t="shared" si="1"/>
        <v>4058524.98</v>
      </c>
      <c r="F67" s="60">
        <f t="shared" si="1"/>
        <v>4034124.1799999997</v>
      </c>
      <c r="G67" s="61">
        <f t="shared" si="1"/>
        <v>4151080.74</v>
      </c>
      <c r="H67" s="60">
        <f t="shared" si="1"/>
        <v>5841197.2999999998</v>
      </c>
      <c r="I67" s="61">
        <f t="shared" si="1"/>
        <v>6025495.9700000007</v>
      </c>
      <c r="J67" s="60">
        <f t="shared" si="1"/>
        <v>0</v>
      </c>
      <c r="K67" s="61">
        <f t="shared" si="1"/>
        <v>0</v>
      </c>
      <c r="L67" s="60">
        <f t="shared" si="1"/>
        <v>0</v>
      </c>
      <c r="M67" s="62">
        <f t="shared" si="1"/>
        <v>0</v>
      </c>
    </row>
    <row r="68" spans="1:13" ht="16.5" thickBot="1" x14ac:dyDescent="0.3">
      <c r="A68" s="20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</row>
    <row r="69" spans="1:13" ht="24.95" customHeight="1" x14ac:dyDescent="0.25">
      <c r="A69" s="47" t="s">
        <v>83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9"/>
    </row>
    <row r="70" spans="1:13" s="27" customFormat="1" x14ac:dyDescent="0.25">
      <c r="A70" s="41" t="s">
        <v>19</v>
      </c>
      <c r="B70" s="42" t="s">
        <v>6</v>
      </c>
      <c r="C70" s="43" t="s">
        <v>7</v>
      </c>
      <c r="D70" s="42" t="s">
        <v>8</v>
      </c>
      <c r="E70" s="43" t="s">
        <v>9</v>
      </c>
      <c r="F70" s="42" t="s">
        <v>10</v>
      </c>
      <c r="G70" s="43" t="s">
        <v>23</v>
      </c>
      <c r="H70" s="42" t="s">
        <v>24</v>
      </c>
      <c r="I70" s="43" t="s">
        <v>0</v>
      </c>
      <c r="J70" s="42" t="s">
        <v>1</v>
      </c>
      <c r="K70" s="44" t="s">
        <v>3</v>
      </c>
      <c r="L70" s="45" t="s">
        <v>4</v>
      </c>
      <c r="M70" s="46" t="s">
        <v>5</v>
      </c>
    </row>
    <row r="71" spans="1:13" x14ac:dyDescent="0.25">
      <c r="A71" s="31" t="s">
        <v>80</v>
      </c>
      <c r="B71" s="32">
        <v>0</v>
      </c>
      <c r="C71" s="33">
        <v>0</v>
      </c>
      <c r="D71" s="32">
        <v>0</v>
      </c>
      <c r="E71" s="33">
        <v>0</v>
      </c>
      <c r="F71" s="32">
        <v>0</v>
      </c>
      <c r="G71" s="33">
        <v>0</v>
      </c>
      <c r="H71" s="32">
        <v>0</v>
      </c>
      <c r="I71" s="33">
        <v>0</v>
      </c>
      <c r="J71" s="32"/>
      <c r="K71" s="33"/>
      <c r="L71" s="34"/>
      <c r="M71" s="35"/>
    </row>
    <row r="72" spans="1:13" x14ac:dyDescent="0.25">
      <c r="A72" s="31" t="s">
        <v>81</v>
      </c>
      <c r="B72" s="32">
        <v>0</v>
      </c>
      <c r="C72" s="33">
        <v>0</v>
      </c>
      <c r="D72" s="32">
        <v>0</v>
      </c>
      <c r="E72" s="33">
        <v>0</v>
      </c>
      <c r="F72" s="32">
        <v>0</v>
      </c>
      <c r="G72" s="33">
        <v>0</v>
      </c>
      <c r="H72" s="36">
        <v>0</v>
      </c>
      <c r="I72" s="33">
        <v>0</v>
      </c>
      <c r="J72" s="32"/>
      <c r="K72" s="33"/>
      <c r="L72" s="32"/>
      <c r="M72" s="35"/>
    </row>
    <row r="73" spans="1:13" s="16" customFormat="1" ht="16.5" thickBot="1" x14ac:dyDescent="0.3">
      <c r="A73" s="37" t="s">
        <v>82</v>
      </c>
      <c r="B73" s="38">
        <f>SUM(B71:B72)</f>
        <v>0</v>
      </c>
      <c r="C73" s="39">
        <f t="shared" ref="C73:M73" si="2">SUM(C71:C72)</f>
        <v>0</v>
      </c>
      <c r="D73" s="38">
        <f t="shared" si="2"/>
        <v>0</v>
      </c>
      <c r="E73" s="39">
        <f t="shared" si="2"/>
        <v>0</v>
      </c>
      <c r="F73" s="38">
        <f t="shared" si="2"/>
        <v>0</v>
      </c>
      <c r="G73" s="39">
        <f t="shared" si="2"/>
        <v>0</v>
      </c>
      <c r="H73" s="38">
        <f t="shared" si="2"/>
        <v>0</v>
      </c>
      <c r="I73" s="39">
        <f t="shared" si="2"/>
        <v>0</v>
      </c>
      <c r="J73" s="38">
        <f t="shared" si="2"/>
        <v>0</v>
      </c>
      <c r="K73" s="39">
        <f t="shared" si="2"/>
        <v>0</v>
      </c>
      <c r="L73" s="38">
        <f t="shared" si="2"/>
        <v>0</v>
      </c>
      <c r="M73" s="40">
        <f t="shared" si="2"/>
        <v>0</v>
      </c>
    </row>
    <row r="74" spans="1:13" ht="16.5" thickBot="1" x14ac:dyDescent="0.3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</row>
    <row r="75" spans="1:13" ht="24.95" customHeight="1" x14ac:dyDescent="0.25">
      <c r="A75" s="91" t="s">
        <v>86</v>
      </c>
      <c r="B75" s="92"/>
      <c r="C75" s="92"/>
      <c r="D75" s="93"/>
      <c r="E75" s="92"/>
      <c r="F75" s="92"/>
      <c r="G75" s="92"/>
      <c r="H75" s="92"/>
      <c r="I75" s="92"/>
      <c r="J75" s="92"/>
      <c r="K75" s="92"/>
      <c r="L75" s="92"/>
      <c r="M75" s="94"/>
    </row>
    <row r="76" spans="1:13" x14ac:dyDescent="0.25">
      <c r="A76" s="90" t="s">
        <v>19</v>
      </c>
      <c r="B76" s="129" t="s">
        <v>29</v>
      </c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30"/>
    </row>
    <row r="77" spans="1:13" ht="135.75" customHeight="1" x14ac:dyDescent="0.25">
      <c r="A77" s="98" t="s">
        <v>6</v>
      </c>
      <c r="B77" s="114" t="s">
        <v>84</v>
      </c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6"/>
    </row>
    <row r="78" spans="1:13" ht="130.5" customHeight="1" thickBot="1" x14ac:dyDescent="0.3">
      <c r="A78" s="95" t="s">
        <v>7</v>
      </c>
      <c r="B78" s="122" t="s">
        <v>89</v>
      </c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4"/>
    </row>
    <row r="79" spans="1:13" ht="133.5" customHeight="1" thickBot="1" x14ac:dyDescent="0.3">
      <c r="A79" s="96" t="s">
        <v>8</v>
      </c>
      <c r="B79" s="125" t="s">
        <v>87</v>
      </c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6"/>
    </row>
    <row r="80" spans="1:13" ht="117" customHeight="1" thickBot="1" x14ac:dyDescent="0.3">
      <c r="A80" s="95" t="s">
        <v>9</v>
      </c>
      <c r="B80" s="127" t="s">
        <v>88</v>
      </c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8"/>
    </row>
    <row r="81" spans="1:13" ht="116.25" customHeight="1" thickBot="1" x14ac:dyDescent="0.3">
      <c r="A81" s="96" t="s">
        <v>10</v>
      </c>
      <c r="B81" s="125" t="s">
        <v>91</v>
      </c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6"/>
    </row>
    <row r="82" spans="1:13" ht="141.75" customHeight="1" thickBot="1" x14ac:dyDescent="0.3">
      <c r="A82" s="95" t="s">
        <v>23</v>
      </c>
      <c r="B82" s="120" t="s">
        <v>92</v>
      </c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1"/>
    </row>
    <row r="83" spans="1:13" ht="99.95" customHeight="1" x14ac:dyDescent="0.25">
      <c r="A83" s="96" t="s">
        <v>24</v>
      </c>
      <c r="B83" s="114" t="s">
        <v>93</v>
      </c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6"/>
    </row>
    <row r="84" spans="1:13" ht="110.1" customHeight="1" x14ac:dyDescent="0.25">
      <c r="A84" s="95" t="s">
        <v>0</v>
      </c>
      <c r="B84" s="122" t="s">
        <v>94</v>
      </c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4"/>
    </row>
    <row r="85" spans="1:13" ht="16.5" customHeight="1" x14ac:dyDescent="0.25">
      <c r="A85" s="96" t="s">
        <v>1</v>
      </c>
      <c r="B85" s="114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6"/>
    </row>
    <row r="86" spans="1:13" ht="16.5" customHeight="1" x14ac:dyDescent="0.25">
      <c r="A86" s="95" t="s">
        <v>3</v>
      </c>
      <c r="B86" s="122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4"/>
    </row>
    <row r="87" spans="1:13" ht="16.5" customHeight="1" x14ac:dyDescent="0.25">
      <c r="A87" s="96" t="s">
        <v>4</v>
      </c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6"/>
    </row>
    <row r="88" spans="1:13" ht="16.5" customHeight="1" thickBot="1" x14ac:dyDescent="0.3">
      <c r="A88" s="97" t="s">
        <v>5</v>
      </c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9"/>
    </row>
  </sheetData>
  <protectedRanges>
    <protectedRange sqref="M3:M4" name="Intervalo1"/>
    <protectedRange sqref="B58:B59" name="Intervalo3_1_4"/>
    <protectedRange sqref="C58:C59" name="Intervalo3_1_1_1"/>
    <protectedRange sqref="B78:M78" name="Intervalo5_1"/>
    <protectedRange sqref="H58:H59" name="Intervalo3_1_7"/>
    <protectedRange sqref="B83:M83" name="Intervalo5_2_6"/>
    <protectedRange sqref="I58:I59" name="Intervalo3_1_1"/>
    <protectedRange sqref="I65" name="Intervalo3_1_9"/>
    <protectedRange sqref="B84:M84" name="Intervalo5_2_2"/>
    <protectedRange sqref="B85:M85" name="Intervalo5_2_3"/>
    <protectedRange sqref="B86:M86" name="Intervalo5_2_4"/>
    <protectedRange sqref="J58:J59" name="Intervalo3_1_3"/>
    <protectedRange sqref="B87:M87" name="Intervalo5_2_1_1"/>
    <protectedRange sqref="J71" name="Intervalo1_3"/>
    <protectedRange sqref="B73:M74" name="Intervalo5_2_5_1"/>
    <protectedRange sqref="B69:M69 B72:M72 B71:I71 K71:M71" name="Intervalo5_1_4"/>
    <protectedRange sqref="D58:D59" name="Intervalo3_1_2"/>
    <protectedRange sqref="B79:M79" name="Intervalo5_2_5"/>
    <protectedRange sqref="E58:E59" name="Intervalo3_1_8"/>
    <protectedRange sqref="B80:M80" name="Intervalo5_2_7"/>
    <protectedRange sqref="F58:F59" name="Intervalo3_1_5"/>
    <protectedRange sqref="B81:M81" name="Intervalo5_2_8"/>
    <protectedRange sqref="G58:G59" name="Intervalo3_1"/>
    <protectedRange sqref="B82:M82" name="Intervalo5_2"/>
  </protectedRanges>
  <mergeCells count="14">
    <mergeCell ref="K1:M1"/>
    <mergeCell ref="B87:M87"/>
    <mergeCell ref="B88:M88"/>
    <mergeCell ref="B82:M82"/>
    <mergeCell ref="B83:M83"/>
    <mergeCell ref="B84:M84"/>
    <mergeCell ref="B85:M85"/>
    <mergeCell ref="B86:M86"/>
    <mergeCell ref="B77:M77"/>
    <mergeCell ref="B78:M78"/>
    <mergeCell ref="B79:M79"/>
    <mergeCell ref="B80:M80"/>
    <mergeCell ref="B81:M81"/>
    <mergeCell ref="B76:M76"/>
  </mergeCells>
  <dataValidations disablePrompts="1" count="2">
    <dataValidation type="custom" allowBlank="1" showInputMessage="1" showErrorMessage="1" error="CORRIGIR" sqref="D59:G59" xr:uid="{00000000-0002-0000-0000-000000000000}">
      <formula1>$P$54=0</formula1>
    </dataValidation>
    <dataValidation type="custom" allowBlank="1" showInputMessage="1" showErrorMessage="1" error="CORRIGIR" sqref="D66:G66" xr:uid="{00000000-0002-0000-0000-000001000000}">
      <formula1>$P$61=0</formula1>
    </dataValidation>
  </dataValidations>
  <pageMargins left="0.19685039370078741" right="0.19685039370078741" top="1.299212598425197" bottom="0.94652777777777775" header="0.19685039370078741" footer="0.31496062992125984"/>
  <pageSetup paperSize="9" scale="49" fitToHeight="0" orientation="landscape" r:id="rId1"/>
  <headerFooter>
    <oddHeader>&amp;L&amp;G&amp;C&amp;"-,Negrito"&amp;14RELATÓRIO - GESTÃO EM SAÚDE
RELATÓRIO - DEMONSTRATIVO DO FLUXO DE CAIXA
CENTRO DE REFERÊNCIA DA SAÚDE DA MULHER - MATER 
- PERÍODO: 2024
&amp;R&amp;G</oddHeader>
    <oddFooter xml:space="preserve">&amp;C&amp;12 Rua Galileu Galilei nº 1800 sala 203 – Bairro Condomínio Itamaraty –14024-193 – Ribeirão Preto – SP
Fone: (16) 3505 8152 – E-mail: pcontas@faepa.br
CNPJ 57.722.118/0005-74 – Sede Administrativa </oddFooter>
  </headerFooter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"/>
  <sheetViews>
    <sheetView workbookViewId="0">
      <selection activeCell="I7" sqref="I7"/>
    </sheetView>
  </sheetViews>
  <sheetFormatPr defaultRowHeight="15" x14ac:dyDescent="0.25"/>
  <cols>
    <col min="1" max="2" width="27.42578125" customWidth="1"/>
    <col min="3" max="3" width="25.140625" style="3" customWidth="1"/>
    <col min="5" max="5" width="10.5703125" bestFit="1" customWidth="1"/>
    <col min="7" max="7" width="10.5703125" bestFit="1" customWidth="1"/>
  </cols>
  <sheetData>
    <row r="1" spans="1:13" ht="15.75" x14ac:dyDescent="0.25">
      <c r="A1" s="10" t="s">
        <v>25</v>
      </c>
      <c r="B1" s="132" t="s">
        <v>75</v>
      </c>
      <c r="C1" s="133"/>
    </row>
    <row r="2" spans="1:13" ht="15.75" x14ac:dyDescent="0.25">
      <c r="A2" s="11" t="s">
        <v>74</v>
      </c>
      <c r="B2" s="11" t="s">
        <v>73</v>
      </c>
      <c r="C2" s="12" t="s">
        <v>72</v>
      </c>
    </row>
    <row r="3" spans="1:13" x14ac:dyDescent="0.25">
      <c r="A3" s="7"/>
      <c r="B3" s="7"/>
      <c r="C3" s="5"/>
    </row>
    <row r="4" spans="1:13" ht="15.75" x14ac:dyDescent="0.25">
      <c r="A4" s="8" t="s">
        <v>71</v>
      </c>
      <c r="B4" s="5">
        <v>0</v>
      </c>
      <c r="C4" s="5">
        <v>13860</v>
      </c>
      <c r="E4" s="1"/>
    </row>
    <row r="5" spans="1:13" ht="15.75" x14ac:dyDescent="0.25">
      <c r="A5" s="4" t="s">
        <v>41</v>
      </c>
      <c r="B5" s="5">
        <v>2853912.55</v>
      </c>
      <c r="C5" s="5">
        <v>2867772.55</v>
      </c>
      <c r="E5" s="1"/>
      <c r="G5" s="1"/>
    </row>
    <row r="6" spans="1:13" ht="15.75" x14ac:dyDescent="0.25">
      <c r="A6" s="8" t="s">
        <v>30</v>
      </c>
      <c r="B6" s="5">
        <v>558867.47</v>
      </c>
      <c r="C6" s="5">
        <v>572727.47</v>
      </c>
      <c r="E6" s="1"/>
      <c r="G6" s="1"/>
    </row>
    <row r="7" spans="1:13" ht="15.75" x14ac:dyDescent="0.25">
      <c r="A7" s="8" t="s">
        <v>38</v>
      </c>
      <c r="B7" s="5">
        <v>164471.18</v>
      </c>
      <c r="C7" s="5">
        <v>178331.18</v>
      </c>
      <c r="E7" s="1"/>
    </row>
    <row r="8" spans="1:13" ht="15.75" x14ac:dyDescent="0.25">
      <c r="A8" s="4" t="s">
        <v>56</v>
      </c>
      <c r="B8" s="5">
        <v>2727868.2199999997</v>
      </c>
      <c r="C8" s="5">
        <v>2741728.2199999997</v>
      </c>
      <c r="E8" s="1"/>
    </row>
    <row r="9" spans="1:13" x14ac:dyDescent="0.25">
      <c r="A9" s="7"/>
      <c r="B9" s="7"/>
      <c r="C9" s="5"/>
    </row>
    <row r="10" spans="1:13" ht="15.75" x14ac:dyDescent="0.25">
      <c r="A10" s="6" t="s">
        <v>28</v>
      </c>
      <c r="B10" s="7"/>
      <c r="C10" s="5"/>
    </row>
    <row r="11" spans="1:13" ht="144.75" customHeight="1" x14ac:dyDescent="0.25">
      <c r="A11" s="9" t="s">
        <v>9</v>
      </c>
      <c r="B11" s="131" t="s">
        <v>76</v>
      </c>
      <c r="C11" s="131"/>
      <c r="D11" s="2"/>
      <c r="E11" s="2"/>
      <c r="F11" s="2"/>
      <c r="G11" s="2"/>
      <c r="H11" s="2"/>
      <c r="I11" s="2"/>
      <c r="J11" s="2"/>
      <c r="K11" s="2"/>
      <c r="L11" s="2"/>
      <c r="M11" s="2"/>
    </row>
  </sheetData>
  <protectedRanges>
    <protectedRange sqref="B11:M11" name="Intervalo5_2"/>
  </protectedRanges>
  <mergeCells count="2">
    <mergeCell ref="B11:C11"/>
    <mergeCell ref="B1:C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Fluxo de Caixa</vt:lpstr>
      <vt:lpstr>DE-PARA 052023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f0204</dc:creator>
  <cp:lastModifiedBy>Eduardo Rodrigues de Oliveira</cp:lastModifiedBy>
  <cp:lastPrinted>2024-07-19T18:15:39Z</cp:lastPrinted>
  <dcterms:created xsi:type="dcterms:W3CDTF">2008-07-21T21:08:00Z</dcterms:created>
  <dcterms:modified xsi:type="dcterms:W3CDTF">2024-09-03T19:16:43Z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1987554530</vt:i4>
  </property>
  <property fmtid="{D5CDD505-2E9C-101B-9397-08002B2CF9AE}" pid="3" name="_NewReviewCycle">
    <vt:lpwstr/>
  </property>
  <property fmtid="{D5CDD505-2E9C-101B-9397-08002B2CF9AE}" pid="4" name="_EmailSubject">
    <vt:lpwstr>prestação contas 11 2008.xls</vt:lpwstr>
  </property>
  <property fmtid="{D5CDD505-2E9C-101B-9397-08002B2CF9AE}" pid="5" name="_AuthorEmail">
    <vt:lpwstr>scofaepa@hcrp.fmrp.usp.br</vt:lpwstr>
  </property>
  <property fmtid="{D5CDD505-2E9C-101B-9397-08002B2CF9AE}" pid="6" name="_AuthorEmailDisplayName">
    <vt:lpwstr>Rita Osorio</vt:lpwstr>
  </property>
  <property fmtid="{D5CDD505-2E9C-101B-9397-08002B2CF9AE}" pid="7" name="_PreviousAdHocReviewCycleID">
    <vt:i4>1920450804</vt:i4>
  </property>
  <property fmtid="{D5CDD505-2E9C-101B-9397-08002B2CF9AE}" pid="8" name="_ReviewingToolsShownOnce">
    <vt:lpwstr/>
  </property>
</Properties>
</file>