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ntab\HOSPITAIS\5. HCB - BAURU\HCB 2024\Fluxo de Caixa e Resultado Operacional\"/>
    </mc:Choice>
  </mc:AlternateContent>
  <xr:revisionPtr revIDLastSave="0" documentId="13_ncr:1_{3CDAD368-B212-4FCA-977D-CF3B7A73BB9F}" xr6:coauthVersionLast="47" xr6:coauthVersionMax="47" xr10:uidLastSave="{00000000-0000-0000-0000-000000000000}"/>
  <bookViews>
    <workbookView xWindow="28680" yWindow="-120" windowWidth="29040" windowHeight="15720" tabRatio="755" xr2:uid="{00000000-000D-0000-FFFF-FFFF00000000}"/>
  </bookViews>
  <sheets>
    <sheet name="Fluxo de Caixa" sheetId="35" r:id="rId1"/>
  </sheets>
  <calcPr calcId="191029"/>
</workbook>
</file>

<file path=xl/calcChain.xml><?xml version="1.0" encoding="utf-8"?>
<calcChain xmlns="http://schemas.openxmlformats.org/spreadsheetml/2006/main">
  <c r="N8" i="35" l="1"/>
  <c r="N9" i="35"/>
  <c r="N10" i="35"/>
  <c r="N11" i="35"/>
  <c r="N12" i="35"/>
  <c r="N13" i="35"/>
  <c r="N14" i="35"/>
  <c r="N15" i="35"/>
  <c r="N16" i="35"/>
  <c r="N17" i="35"/>
  <c r="N18" i="35"/>
  <c r="N19" i="35"/>
  <c r="N20" i="35"/>
  <c r="N21" i="35"/>
  <c r="N22" i="35"/>
  <c r="N23" i="35"/>
  <c r="N24" i="35"/>
  <c r="N25" i="35"/>
  <c r="N26" i="35"/>
  <c r="N27" i="35"/>
  <c r="N28" i="35"/>
  <c r="N29" i="35"/>
  <c r="N30" i="35"/>
  <c r="N31" i="35"/>
  <c r="N32" i="35"/>
  <c r="N33" i="35"/>
  <c r="N34" i="35"/>
  <c r="N35" i="35"/>
  <c r="N36" i="35"/>
  <c r="N7" i="35" l="1"/>
  <c r="N6" i="35"/>
  <c r="E67" i="35" l="1"/>
  <c r="F67" i="35"/>
  <c r="C61" i="35" l="1"/>
  <c r="D61" i="35"/>
  <c r="E61" i="35"/>
  <c r="F61" i="35"/>
  <c r="G61" i="35"/>
  <c r="H61" i="35"/>
  <c r="I61" i="35"/>
  <c r="J61" i="35"/>
  <c r="K61" i="35"/>
  <c r="L61" i="35"/>
  <c r="M61" i="35"/>
  <c r="B61" i="35"/>
  <c r="M67" i="35" l="1"/>
  <c r="L67" i="35"/>
  <c r="K67" i="35"/>
  <c r="J67" i="35"/>
  <c r="I67" i="35"/>
  <c r="H67" i="35"/>
  <c r="G67" i="35"/>
  <c r="D67" i="35"/>
  <c r="C67" i="35"/>
  <c r="B67" i="35"/>
  <c r="N53" i="35"/>
  <c r="N52" i="35"/>
  <c r="N51" i="35"/>
  <c r="N50" i="35"/>
  <c r="N49" i="35"/>
  <c r="N48" i="35"/>
  <c r="N47" i="35"/>
  <c r="N46" i="35"/>
  <c r="N45" i="35"/>
  <c r="N44" i="35"/>
  <c r="N43" i="35"/>
  <c r="N42" i="35"/>
  <c r="N41" i="35"/>
  <c r="N40" i="35"/>
  <c r="N39" i="35"/>
  <c r="N38" i="35"/>
  <c r="N37" i="35"/>
  <c r="N5" i="35"/>
  <c r="N4" i="35"/>
</calcChain>
</file>

<file path=xl/sharedStrings.xml><?xml version="1.0" encoding="utf-8"?>
<sst xmlns="http://schemas.openxmlformats.org/spreadsheetml/2006/main" count="125" uniqueCount="83">
  <si>
    <t>Agosto</t>
  </si>
  <si>
    <t>Setembro</t>
  </si>
  <si>
    <t>Total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</si>
  <si>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</si>
  <si>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</si>
  <si>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</si>
  <si>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</si>
  <si>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</si>
  <si>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</si>
  <si>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</si>
  <si>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</si>
  <si>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Saldo do Mês Anterior</t>
  </si>
  <si>
    <t>Receitas Financeiras</t>
  </si>
  <si>
    <t>DESPESAS</t>
  </si>
  <si>
    <t>Pessoal (CLT)</t>
  </si>
  <si>
    <t>Materiais</t>
  </si>
  <si>
    <t>Manutenção Predial</t>
  </si>
  <si>
    <t>Investimentos</t>
  </si>
  <si>
    <t>Financeiras</t>
  </si>
  <si>
    <t>Mês</t>
  </si>
  <si>
    <t>RECEITAS</t>
  </si>
  <si>
    <t>Conta Corrente</t>
  </si>
  <si>
    <t>Aplicações</t>
  </si>
  <si>
    <t>Junho</t>
  </si>
  <si>
    <t>Julho</t>
  </si>
  <si>
    <t>13º</t>
  </si>
  <si>
    <t>Férias</t>
  </si>
  <si>
    <t> 371 - Observação </t>
  </si>
  <si>
    <t>Descrição</t>
  </si>
  <si>
    <t>Serviços Terceirizados</t>
  </si>
  <si>
    <t>Custeio</t>
  </si>
  <si>
    <t>Ordenados</t>
  </si>
  <si>
    <t>Encargos Sociais</t>
  </si>
  <si>
    <t>Benefícios</t>
  </si>
  <si>
    <t>Assistenciais</t>
  </si>
  <si>
    <t>Pessoa Jurídica</t>
  </si>
  <si>
    <t>Pessoa Física</t>
  </si>
  <si>
    <t>Administrativos</t>
  </si>
  <si>
    <t>Repasse Contrato de Gestão/Convênio/ Termos de Aditamento</t>
  </si>
  <si>
    <t>Doações - Recursos Financeiros</t>
  </si>
  <si>
    <t>Total de Receitas</t>
  </si>
  <si>
    <t>Horas Extras</t>
  </si>
  <si>
    <t>Rescisões com Encargos</t>
  </si>
  <si>
    <t>Outras Despesas com Pessoal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</si>
  <si>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</si>
  <si>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</si>
  <si>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</si>
  <si>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</si>
  <si>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</si>
  <si>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</si>
  <si>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</si>
  <si>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</si>
  <si>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</si>
  <si>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Ressarcimento por Rateio</t>
  </si>
  <si>
    <t>Outras Despesas</t>
  </si>
  <si>
    <t>Total de Despesas</t>
  </si>
  <si>
    <t>Saldo do mês (Receitas-Despesas)</t>
  </si>
  <si>
    <t>SALDO FINAL (Saldo Anterior +Receitas - Despesas)</t>
  </si>
  <si>
    <t> 617 - Saldo Bancário </t>
  </si>
  <si>
    <t>Espécie / Caixa Pequeno</t>
  </si>
  <si>
    <t>618 - Composição de Saldo</t>
  </si>
  <si>
    <t>Repasse Termo Aditamento - Custeio</t>
  </si>
  <si>
    <t>Repasse Termo Aditamento - Investimento</t>
  </si>
  <si>
    <t>SUS / AIH</t>
  </si>
  <si>
    <t>SUS / Ambulatório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</si>
  <si>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</si>
  <si>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</si>
  <si>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</si>
  <si>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</si>
  <si>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</si>
  <si>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</si>
  <si>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r>
      <rPr>
        <b/>
        <sz val="11"/>
        <color theme="1"/>
        <rFont val="Calibri"/>
        <family val="2"/>
        <scheme val="minor"/>
      </rPr>
      <t>"Outras Despesas com Pessoal" R$ 83.274,23 subcontas:</t>
    </r>
    <r>
      <rPr>
        <sz val="11"/>
        <color theme="1"/>
        <rFont val="Calibri"/>
        <family val="2"/>
        <scheme val="minor"/>
      </rPr>
      <t xml:space="preserve">
- Empréstimo Consignado R$ 56.926,95
- Pensão Judicial R$ 4.365,04
- Sindical R$ 340,54
- Convênio Médico R$ 21.641,70
</t>
    </r>
    <r>
      <rPr>
        <b/>
        <sz val="11"/>
        <color theme="1"/>
        <rFont val="Calibri"/>
        <family val="2"/>
        <scheme val="minor"/>
      </rPr>
      <t>"Financeiras" R$ 1.003,50 subconta:</t>
    </r>
    <r>
      <rPr>
        <sz val="11"/>
        <color theme="1"/>
        <rFont val="Calibri"/>
        <family val="2"/>
        <scheme val="minor"/>
      </rPr>
      <t xml:space="preserve">
- Tarifas Bancárias: R$ 1.003,50</t>
    </r>
  </si>
  <si>
    <t>Repasse - Complemento Piso Enfermagem</t>
  </si>
  <si>
    <t>Ordenados - Complemento Piso Enfermagem</t>
  </si>
  <si>
    <t>Ressarcimento - Complemento Piso Enfermagem</t>
  </si>
  <si>
    <r>
      <rPr>
        <b/>
        <sz val="11"/>
        <rFont val="Calibri"/>
        <family val="2"/>
        <scheme val="minor"/>
      </rPr>
      <t>"Outras Despesas com Pessoal" R$ 99.662,68 subconta:</t>
    </r>
    <r>
      <rPr>
        <sz val="11"/>
        <rFont val="Calibri"/>
        <family val="2"/>
        <scheme val="minor"/>
      </rPr>
      <t xml:space="preserve">
- Empréstimo consignado: R$ 67.768,34
- Pensão judicial: R$ 4.422,26
- Sindical: R$ 6.524,56
- Convênio médico: R$ 20.947,52
</t>
    </r>
    <r>
      <rPr>
        <b/>
        <sz val="11"/>
        <rFont val="Calibri"/>
        <family val="2"/>
        <scheme val="minor"/>
      </rPr>
      <t>"Financeiras" R$ 1.155,68 subcontas:</t>
    </r>
    <r>
      <rPr>
        <sz val="11"/>
        <rFont val="Calibri"/>
        <family val="2"/>
        <scheme val="minor"/>
      </rPr>
      <t xml:space="preserve">
- Juros pagos: R$ 4,78
- Tarifas bancárias: R$ 1.150,90</t>
    </r>
  </si>
  <si>
    <r>
      <rPr>
        <b/>
        <sz val="11"/>
        <color theme="1"/>
        <rFont val="Calibri"/>
        <family val="2"/>
        <scheme val="minor"/>
      </rPr>
      <t>"Outras Despesas com Pessoal" R$ 123.027,91 subcontas:</t>
    </r>
    <r>
      <rPr>
        <sz val="11"/>
        <color theme="1"/>
        <rFont val="Calibri"/>
        <family val="2"/>
        <scheme val="minor"/>
      </rPr>
      <t xml:space="preserve">
- Empréstimo Consignado R$ 86.168,02
- Pensão Judicial R$ 4.291,39
- Sindical R$ 6.121,46
- Convênio Médico R$ 26.447,04
</t>
    </r>
    <r>
      <rPr>
        <b/>
        <sz val="11"/>
        <color theme="1"/>
        <rFont val="Calibri"/>
        <family val="2"/>
        <scheme val="minor"/>
      </rPr>
      <t>"Financeiras" R$ 1.040,40 subconta:</t>
    </r>
    <r>
      <rPr>
        <sz val="11"/>
        <color theme="1"/>
        <rFont val="Calibri"/>
        <family val="2"/>
        <scheme val="minor"/>
      </rPr>
      <t xml:space="preserve">
- Tarifas Bancárias: R$ 1.040,40</t>
    </r>
  </si>
  <si>
    <r>
      <rPr>
        <b/>
        <sz val="11"/>
        <rFont val="Calibri"/>
        <family val="2"/>
        <scheme val="minor"/>
      </rPr>
      <t>"Outras Receitas" R$ 900,92
- Estorno de horas extras R$ 900,92
"Outras Despesas com Pessoal" R$ 144.961,09 subcontas:</t>
    </r>
    <r>
      <rPr>
        <sz val="11"/>
        <rFont val="Calibri"/>
        <family val="2"/>
        <scheme val="minor"/>
      </rPr>
      <t xml:space="preserve">
- Empréstimo Consignado R$ 100.449,96
- Pensão Judicial R$ 3.523,37
- Sindical R$ 12.357,25
- Convênio Médico R$ 28.380,51
</t>
    </r>
    <r>
      <rPr>
        <b/>
        <sz val="11"/>
        <rFont val="Calibri"/>
        <family val="2"/>
        <scheme val="minor"/>
      </rPr>
      <t>"Financeiras" R$ 1.106,59 subconta:</t>
    </r>
    <r>
      <rPr>
        <sz val="11"/>
        <rFont val="Calibri"/>
        <family val="2"/>
        <scheme val="minor"/>
      </rPr>
      <t xml:space="preserve">
- Tarifas Bancárias: R$ 1.095,10
- Juros Pagos: R$ 8,13
- Despesas Bancarias: R$ 3,36
</t>
    </r>
  </si>
  <si>
    <r>
      <rPr>
        <b/>
        <sz val="11"/>
        <color theme="1"/>
        <rFont val="Calibri"/>
        <family val="2"/>
        <scheme val="minor"/>
      </rPr>
      <t>"Outras Despesas com Pessoal" R$ 155.113,32 subconta:</t>
    </r>
    <r>
      <rPr>
        <sz val="11"/>
        <color theme="1"/>
        <rFont val="Calibri"/>
        <family val="2"/>
        <scheme val="minor"/>
      </rPr>
      <t xml:space="preserve">
- Empréstimo consignado: R$ 112.153,60
- Pensão judicial: R$ 5.115,36
- Sindical: R$ 7.912,75
- Convênio médico: R$ 29.931,61
</t>
    </r>
    <r>
      <rPr>
        <b/>
        <sz val="11"/>
        <color theme="1"/>
        <rFont val="Calibri"/>
        <family val="2"/>
        <scheme val="minor"/>
      </rPr>
      <t xml:space="preserve">"Financeiras" R$ 1.608,89 subcontas:
</t>
    </r>
    <r>
      <rPr>
        <sz val="11"/>
        <color theme="1"/>
        <rFont val="Calibri"/>
        <family val="2"/>
        <scheme val="minor"/>
      </rPr>
      <t xml:space="preserve">- Juros pagos: </t>
    </r>
    <r>
      <rPr>
        <sz val="11"/>
        <color rgb="FFFF0000"/>
        <rFont val="Calibri"/>
        <family val="2"/>
        <scheme val="minor"/>
      </rPr>
      <t>-R$ 12,91 (ESTORNO)</t>
    </r>
    <r>
      <rPr>
        <sz val="11"/>
        <color theme="1"/>
        <rFont val="Calibri"/>
        <family val="2"/>
        <scheme val="minor"/>
      </rPr>
      <t xml:space="preserve">
- Tarifas bancárias: R$ 1.621,80</t>
    </r>
  </si>
  <si>
    <r>
      <rPr>
        <b/>
        <sz val="11"/>
        <rFont val="Calibri"/>
        <family val="2"/>
        <scheme val="minor"/>
      </rPr>
      <t xml:space="preserve">"Outras Despesas com Pessoal" R$ 178.487,62 subcontas:
</t>
    </r>
    <r>
      <rPr>
        <sz val="11"/>
        <rFont val="Calibri"/>
        <family val="2"/>
        <scheme val="minor"/>
      </rPr>
      <t>- Empréstimo consignado: R$ 124.027,78
- Pensão judicial: R$ 5.860,97
- Sindical: R$ 19.822,39
- Convênio médico: R$ 28.776,48</t>
    </r>
    <r>
      <rPr>
        <b/>
        <sz val="11"/>
        <rFont val="Calibri"/>
        <family val="2"/>
        <scheme val="minor"/>
      </rPr>
      <t xml:space="preserve">
"Financeiras" R$ 1.190,00 subcontas:
</t>
    </r>
    <r>
      <rPr>
        <sz val="11"/>
        <rFont val="Calibri"/>
        <family val="2"/>
        <scheme val="minor"/>
      </rPr>
      <t>- Tarifas bancárias: R$ 1.190,00</t>
    </r>
    <r>
      <rPr>
        <b/>
        <sz val="11"/>
        <rFont val="Calibri"/>
        <family val="2"/>
        <scheme val="minor"/>
      </rPr>
      <t xml:space="preserve">
“Receitas Financeiras” R$ 1.321.934,49 subcontas:
</t>
    </r>
    <r>
      <rPr>
        <sz val="11"/>
        <rFont val="Calibri"/>
        <family val="2"/>
        <scheme val="minor"/>
      </rPr>
      <t>- Rendimento financeiro: R$ 575.392,55
- Devolução de IR e IOF: R$ 746.541,94</t>
    </r>
  </si>
  <si>
    <r>
      <rPr>
        <b/>
        <sz val="11"/>
        <color theme="1"/>
        <rFont val="Calibri"/>
        <family val="2"/>
        <scheme val="minor"/>
      </rPr>
      <t>"Outras Despesas com Pessoal" R$ 182.246,45 subconta:</t>
    </r>
    <r>
      <rPr>
        <sz val="11"/>
        <color theme="1"/>
        <rFont val="Calibri"/>
        <family val="2"/>
        <scheme val="minor"/>
      </rPr>
      <t xml:space="preserve">
- Empréstimo consignado: R$ 131.144,66
- Pensão judicial: R$ 5.556,81
- Sindical: R$ 13.624,02
- Convênio médico: R$ 31.920,96
</t>
    </r>
    <r>
      <rPr>
        <b/>
        <sz val="11"/>
        <color theme="1"/>
        <rFont val="Calibri"/>
        <family val="2"/>
        <scheme val="minor"/>
      </rPr>
      <t>"Financeiras" R$ 1.184,90 subcontas:</t>
    </r>
    <r>
      <rPr>
        <sz val="11"/>
        <color theme="1"/>
        <rFont val="Calibri"/>
        <family val="2"/>
        <scheme val="minor"/>
      </rPr>
      <t xml:space="preserve">
- Tarifas bancárias: R$ 1.184,90</t>
    </r>
  </si>
  <si>
    <t>616 - Fluxo de Caixa</t>
  </si>
  <si>
    <r>
      <rPr>
        <b/>
        <sz val="11"/>
        <rFont val="Calibri"/>
        <family val="2"/>
        <scheme val="minor"/>
      </rPr>
      <t>"Outras Despesas com Pessoal" R$ 182.314,07 subconta:</t>
    </r>
    <r>
      <rPr>
        <sz val="11"/>
        <rFont val="Calibri"/>
        <family val="2"/>
        <scheme val="minor"/>
      </rPr>
      <t xml:space="preserve">
- Empréstimo consignado: R$ 135.758,94
- Pensão judicial: R$ 6.035,94
- Sindical: R$ 8.080,55
- Convênio médico: R$ 32.438,64
</t>
    </r>
    <r>
      <rPr>
        <b/>
        <sz val="11"/>
        <rFont val="Calibri"/>
        <family val="2"/>
        <scheme val="minor"/>
      </rPr>
      <t>"Financeiras" R$ 1.250,92 subcontas:</t>
    </r>
    <r>
      <rPr>
        <sz val="11"/>
        <rFont val="Calibri"/>
        <family val="2"/>
        <scheme val="minor"/>
      </rPr>
      <t xml:space="preserve">
- Juros pagos: R$ 1.42
- Tarifas bancárias: R$ 1.249,50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</si>
</sst>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 &quot;#,##0_);\(&quot;R$ &quot;#,##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/>
      <top style="medium">
        <color rgb="FFCFCFC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thin">
        <color theme="2" tint="-0.249977111117893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CFCFCF"/>
      </left>
      <right style="medium">
        <color rgb="FFCFCFCF"/>
      </right>
      <top style="thin">
        <color rgb="FFCFCFCF"/>
      </top>
      <bottom style="thin">
        <color rgb="FFCFCFCF"/>
      </bottom>
      <diagonal/>
    </border>
    <border>
      <left style="medium">
        <color rgb="FFCFCFCF"/>
      </left>
      <right/>
      <top/>
      <bottom/>
      <diagonal/>
    </border>
    <border>
      <left style="medium">
        <color rgb="FFCFCFCF"/>
      </left>
      <right/>
      <top style="thin">
        <color rgb="FFCFCFCF"/>
      </top>
      <bottom/>
      <diagonal/>
    </border>
    <border>
      <left style="medium">
        <color rgb="FFCFCFCF"/>
      </left>
      <right/>
      <top style="thin">
        <color theme="4" tint="0.39997558519241921"/>
      </top>
      <bottom/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7" fillId="0" borderId="11" applyNumberFormat="0" applyFill="0" applyAlignment="0" applyProtection="0"/>
    <xf numFmtId="0" fontId="8" fillId="0" borderId="12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13" applyNumberFormat="0" applyAlignment="0" applyProtection="0"/>
    <xf numFmtId="0" fontId="13" fillId="8" borderId="14" applyNumberFormat="0" applyAlignment="0" applyProtection="0"/>
    <xf numFmtId="0" fontId="14" fillId="8" borderId="13" applyNumberFormat="0" applyAlignment="0" applyProtection="0"/>
    <xf numFmtId="0" fontId="15" fillId="0" borderId="15" applyNumberFormat="0" applyFill="0" applyAlignment="0" applyProtection="0"/>
    <xf numFmtId="0" fontId="16" fillId="9" borderId="16" applyNumberFormat="0" applyAlignment="0" applyProtection="0"/>
    <xf numFmtId="0" fontId="17" fillId="0" borderId="0" applyNumberFormat="0" applyFill="0" applyBorder="0" applyAlignment="0" applyProtection="0"/>
    <xf numFmtId="0" fontId="1" fillId="10" borderId="17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8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5" fillId="0" borderId="0" applyNumberFormat="0" applyFill="0" applyBorder="0" applyAlignment="0" applyProtection="0"/>
  </cellStyleXfs>
  <cellXfs count="92">
    <xf numFmtId="0" fontId="0" fillId="0" borderId="0" xfId="0"/>
    <xf numFmtId="43" fontId="4" fillId="0" borderId="7" xfId="7" applyFont="1" applyBorder="1" applyAlignment="1">
      <alignment horizontal="center" vertical="center" wrapText="1"/>
    </xf>
    <xf numFmtId="43" fontId="4" fillId="0" borderId="9" xfId="7" applyFont="1" applyBorder="1" applyAlignment="1">
      <alignment horizontal="center" vertical="center" wrapText="1"/>
    </xf>
    <xf numFmtId="43" fontId="2" fillId="0" borderId="2" xfId="7" applyFont="1" applyBorder="1" applyAlignment="1">
      <alignment vertical="center" wrapText="1"/>
    </xf>
    <xf numFmtId="43" fontId="2" fillId="0" borderId="2" xfId="7" applyFont="1" applyBorder="1" applyAlignment="1">
      <alignment vertical="center"/>
    </xf>
    <xf numFmtId="43" fontId="2" fillId="2" borderId="2" xfId="7" applyFont="1" applyFill="1" applyBorder="1" applyAlignment="1">
      <alignment vertical="center"/>
    </xf>
    <xf numFmtId="43" fontId="2" fillId="0" borderId="2" xfId="7" applyFont="1" applyBorder="1" applyAlignment="1">
      <alignment horizontal="right" vertical="center"/>
    </xf>
    <xf numFmtId="43" fontId="0" fillId="0" borderId="0" xfId="7" applyFont="1" applyFill="1" applyBorder="1" applyAlignment="1">
      <alignment vertical="center" wrapText="1"/>
    </xf>
    <xf numFmtId="0" fontId="0" fillId="0" borderId="0" xfId="0" applyAlignment="1">
      <alignment vertical="center"/>
    </xf>
    <xf numFmtId="43" fontId="3" fillId="0" borderId="2" xfId="7" applyFont="1" applyBorder="1" applyAlignment="1">
      <alignment horizontal="center" vertical="center" wrapText="1"/>
    </xf>
    <xf numFmtId="43" fontId="3" fillId="0" borderId="2" xfId="7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43" fontId="3" fillId="0" borderId="4" xfId="7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3" fontId="2" fillId="0" borderId="2" xfId="7" applyFont="1" applyFill="1" applyBorder="1" applyAlignment="1">
      <alignment vertical="center"/>
    </xf>
    <xf numFmtId="43" fontId="3" fillId="0" borderId="2" xfId="7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43" fontId="3" fillId="0" borderId="2" xfId="7" applyFont="1" applyBorder="1" applyAlignment="1">
      <alignment horizontal="right" vertical="center"/>
    </xf>
    <xf numFmtId="43" fontId="4" fillId="0" borderId="2" xfId="7" applyFont="1" applyBorder="1" applyAlignment="1">
      <alignment vertical="center"/>
    </xf>
    <xf numFmtId="43" fontId="3" fillId="0" borderId="19" xfId="7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3" fontId="3" fillId="0" borderId="1" xfId="7" applyFont="1" applyBorder="1" applyAlignment="1">
      <alignment vertical="center"/>
    </xf>
    <xf numFmtId="0" fontId="19" fillId="0" borderId="0" xfId="0" applyFont="1" applyAlignment="1">
      <alignment vertical="center"/>
    </xf>
    <xf numFmtId="43" fontId="21" fillId="0" borderId="2" xfId="7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43" fontId="3" fillId="0" borderId="1" xfId="7" applyFont="1" applyFill="1" applyBorder="1" applyAlignment="1">
      <alignment vertical="center"/>
    </xf>
    <xf numFmtId="43" fontId="3" fillId="0" borderId="1" xfId="7" applyFont="1" applyFill="1" applyBorder="1" applyAlignment="1">
      <alignment horizontal="right" vertical="center"/>
    </xf>
    <xf numFmtId="43" fontId="3" fillId="2" borderId="7" xfId="0" applyNumberFormat="1" applyFont="1" applyFill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3" fontId="2" fillId="0" borderId="9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3" fontId="2" fillId="0" borderId="20" xfId="7" applyFont="1" applyBorder="1" applyAlignment="1">
      <alignment vertical="center"/>
    </xf>
    <xf numFmtId="43" fontId="3" fillId="0" borderId="2" xfId="7" applyFont="1" applyBorder="1" applyAlignment="1">
      <alignment horizontal="right" vertical="center" wrapText="1"/>
    </xf>
    <xf numFmtId="43" fontId="2" fillId="2" borderId="20" xfId="7" applyFont="1" applyFill="1" applyBorder="1" applyAlignment="1">
      <alignment vertical="center"/>
    </xf>
    <xf numFmtId="43" fontId="2" fillId="0" borderId="21" xfId="7" applyFont="1" applyBorder="1" applyAlignment="1" applyProtection="1">
      <alignment vertical="center"/>
      <protection locked="0"/>
    </xf>
    <xf numFmtId="0" fontId="24" fillId="2" borderId="7" xfId="0" applyFont="1" applyFill="1" applyBorder="1" applyAlignment="1">
      <alignment horizontal="center" vertical="center" wrapText="1"/>
    </xf>
    <xf numFmtId="0" fontId="0" fillId="3" borderId="6" xfId="7" applyNumberFormat="1" applyFont="1" applyFill="1" applyBorder="1" applyAlignment="1">
      <alignment horizontal="left" vertical="center" wrapText="1"/>
    </xf>
    <xf numFmtId="0" fontId="0" fillId="3" borderId="7" xfId="7" applyNumberFormat="1" applyFont="1" applyFill="1" applyBorder="1" applyAlignment="1">
      <alignment horizontal="left" vertical="center" wrapText="1"/>
    </xf>
    <xf numFmtId="0" fontId="0" fillId="3" borderId="4" xfId="7" applyNumberFormat="1" applyFont="1" applyFill="1" applyBorder="1" applyAlignment="1">
      <alignment horizontal="left" vertical="center" wrapText="1"/>
    </xf>
    <xf numFmtId="0" fontId="22" fillId="35" borderId="21" xfId="7" applyNumberFormat="1" applyFont="1" applyFill="1" applyBorder="1" applyAlignment="1" applyProtection="1">
      <alignment horizontal="left" vertical="center" wrapText="1"/>
      <protection locked="0"/>
    </xf>
    <xf numFmtId="0" fontId="22" fillId="35" borderId="22" xfId="7" applyNumberFormat="1" applyFont="1" applyFill="1" applyBorder="1" applyAlignment="1" applyProtection="1">
      <alignment horizontal="left" vertical="center" wrapText="1"/>
      <protection locked="0"/>
    </xf>
    <xf numFmtId="0" fontId="22" fillId="35" borderId="6" xfId="7" applyNumberFormat="1" applyFont="1" applyFill="1" applyBorder="1" applyAlignment="1">
      <alignment horizontal="left" vertical="center" wrapText="1"/>
    </xf>
    <xf numFmtId="0" fontId="22" fillId="35" borderId="7" xfId="7" applyNumberFormat="1" applyFont="1" applyFill="1" applyBorder="1" applyAlignment="1">
      <alignment horizontal="left" vertical="center" wrapText="1"/>
    </xf>
    <xf numFmtId="0" fontId="22" fillId="35" borderId="4" xfId="7" applyNumberFormat="1" applyFont="1" applyFill="1" applyBorder="1" applyAlignment="1">
      <alignment horizontal="left" vertical="center" wrapText="1"/>
    </xf>
    <xf numFmtId="43" fontId="3" fillId="3" borderId="1" xfId="7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43" fontId="2" fillId="0" borderId="23" xfId="7" applyFont="1" applyFill="1" applyBorder="1" applyAlignment="1">
      <alignment vertical="center"/>
    </xf>
    <xf numFmtId="43" fontId="3" fillId="0" borderId="23" xfId="7" applyFont="1" applyFill="1" applyBorder="1" applyAlignment="1">
      <alignment vertical="center"/>
    </xf>
    <xf numFmtId="43" fontId="3" fillId="0" borderId="23" xfId="7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3" fontId="2" fillId="0" borderId="8" xfId="7" applyNumberFormat="1" applyFont="1" applyBorder="1" applyAlignment="1">
      <alignment vertical="center"/>
    </xf>
    <xf numFmtId="43" fontId="2" fillId="2" borderId="8" xfId="7" applyNumberFormat="1" applyFont="1" applyFill="1" applyBorder="1" applyAlignment="1">
      <alignment vertical="center"/>
    </xf>
    <xf numFmtId="43" fontId="2" fillId="2" borderId="8" xfId="7" applyNumberFormat="1" applyFont="1" applyFill="1" applyBorder="1" applyAlignment="1">
      <alignment horizontal="right" vertical="center"/>
    </xf>
    <xf numFmtId="43" fontId="2" fillId="0" borderId="8" xfId="7" applyNumberFormat="1" applyFont="1" applyBorder="1" applyAlignment="1">
      <alignment horizontal="right" vertical="center"/>
    </xf>
    <xf numFmtId="43" fontId="2" fillId="0" borderId="24" xfId="7" applyNumberFormat="1" applyFont="1" applyBorder="1" applyAlignment="1">
      <alignment vertical="center"/>
    </xf>
    <xf numFmtId="43" fontId="4" fillId="0" borderId="8" xfId="7" applyNumberFormat="1" applyFont="1" applyBorder="1" applyAlignment="1">
      <alignment vertical="center"/>
    </xf>
    <xf numFmtId="43" fontId="3" fillId="0" borderId="25" xfId="7" applyNumberFormat="1" applyFont="1" applyBorder="1" applyAlignment="1">
      <alignment vertical="center"/>
    </xf>
    <xf numFmtId="43" fontId="3" fillId="2" borderId="25" xfId="7" applyNumberFormat="1" applyFont="1" applyFill="1" applyBorder="1" applyAlignment="1">
      <alignment vertical="center"/>
    </xf>
    <xf numFmtId="43" fontId="3" fillId="0" borderId="24" xfId="7" applyNumberFormat="1" applyFont="1" applyBorder="1" applyAlignment="1">
      <alignment vertical="center"/>
    </xf>
    <xf numFmtId="43" fontId="3" fillId="0" borderId="8" xfId="7" applyNumberFormat="1" applyFont="1" applyBorder="1" applyAlignment="1">
      <alignment vertical="center"/>
    </xf>
    <xf numFmtId="43" fontId="3" fillId="2" borderId="8" xfId="7" applyNumberFormat="1" applyFont="1" applyFill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43" fontId="2" fillId="0" borderId="23" xfId="7" applyNumberFormat="1" applyFont="1" applyBorder="1" applyAlignment="1">
      <alignment horizontal="right" vertical="center"/>
    </xf>
    <xf numFmtId="43" fontId="2" fillId="0" borderId="23" xfId="7" applyNumberFormat="1" applyFont="1" applyBorder="1" applyAlignment="1">
      <alignment vertical="center"/>
    </xf>
    <xf numFmtId="43" fontId="3" fillId="0" borderId="23" xfId="7" applyNumberFormat="1" applyFont="1" applyBorder="1" applyAlignment="1">
      <alignment vertical="center"/>
    </xf>
    <xf numFmtId="43" fontId="3" fillId="0" borderId="9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 wrapText="1"/>
    </xf>
    <xf numFmtId="43" fontId="3" fillId="0" borderId="7" xfId="0" applyNumberFormat="1" applyFont="1" applyBorder="1" applyAlignment="1">
      <alignment horizontal="right" vertical="center" wrapText="1"/>
    </xf>
    <xf numFmtId="43" fontId="3" fillId="0" borderId="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43" fontId="3" fillId="0" borderId="7" xfId="0" applyNumberFormat="1" applyFont="1" applyBorder="1" applyAlignment="1">
      <alignment vertical="center" wrapText="1"/>
    </xf>
    <xf numFmtId="43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3" fontId="3" fillId="0" borderId="0" xfId="7" applyFont="1" applyFill="1" applyBorder="1" applyAlignment="1">
      <alignment vertical="center"/>
    </xf>
    <xf numFmtId="43" fontId="3" fillId="0" borderId="7" xfId="7" applyFont="1" applyFill="1" applyBorder="1" applyAlignment="1">
      <alignment vertical="center"/>
    </xf>
    <xf numFmtId="43" fontId="3" fillId="0" borderId="7" xfId="7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 wrapText="1"/>
    </xf>
  </cellXfs>
  <cellStyles count="53">
    <cellStyle name="20% - Ênfase1" xfId="26" builtinId="30" customBuiltin="1"/>
    <cellStyle name="20% - Ênfase2" xfId="30" builtinId="34" customBuiltin="1"/>
    <cellStyle name="20% - Ênfase3" xfId="34" builtinId="38" customBuiltin="1"/>
    <cellStyle name="20% - Ênfase4" xfId="38" builtinId="42" customBuiltin="1"/>
    <cellStyle name="20% - Ênfase5" xfId="42" builtinId="46" customBuiltin="1"/>
    <cellStyle name="20% - Ênfase6" xfId="46" builtinId="50" customBuiltin="1"/>
    <cellStyle name="40% - Ênfase1" xfId="27" builtinId="31" customBuiltin="1"/>
    <cellStyle name="40% - Ênfase2" xfId="31" builtinId="35" customBuiltin="1"/>
    <cellStyle name="40% - Ênfase3" xfId="35" builtinId="39" customBuiltin="1"/>
    <cellStyle name="40% - Ênfase4" xfId="39" builtinId="43" customBuiltin="1"/>
    <cellStyle name="40% - Ênfase5" xfId="43" builtinId="47" customBuiltin="1"/>
    <cellStyle name="40% - Ênfase6" xfId="47" builtinId="51" customBuiltin="1"/>
    <cellStyle name="60% - Ênfase1" xfId="28" builtinId="32" customBuiltin="1"/>
    <cellStyle name="60% - Ênfase2" xfId="32" builtinId="36" customBuiltin="1"/>
    <cellStyle name="60% - Ênfase3" xfId="36" builtinId="40" customBuiltin="1"/>
    <cellStyle name="60% - Ênfase4" xfId="40" builtinId="44" customBuiltin="1"/>
    <cellStyle name="60% - Ênfase5" xfId="44" builtinId="48" customBuiltin="1"/>
    <cellStyle name="60% - Ênfase6" xfId="48" builtinId="52" customBuiltin="1"/>
    <cellStyle name="Bom" xfId="13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9" builtinId="33" customBuiltin="1"/>
    <cellStyle name="Ênfase3" xfId="33" builtinId="37" customBuiltin="1"/>
    <cellStyle name="Ênfase4" xfId="37" builtinId="41" customBuiltin="1"/>
    <cellStyle name="Ênfase5" xfId="41" builtinId="45" customBuiltin="1"/>
    <cellStyle name="Ênfase6" xfId="45" builtinId="49" customBuiltin="1"/>
    <cellStyle name="Entrada" xfId="16" builtinId="20" customBuiltin="1"/>
    <cellStyle name="Moeda 2" xfId="5" xr:uid="{00000000-0005-0000-0000-00001E000000}"/>
    <cellStyle name="Moeda 3" xfId="4" xr:uid="{00000000-0005-0000-0000-00001F000000}"/>
    <cellStyle name="Moeda 4" xfId="49" xr:uid="{00000000-0005-0000-0000-000020000000}"/>
    <cellStyle name="Moeda 4 2" xfId="50" xr:uid="{00000000-0005-0000-0000-000021000000}"/>
    <cellStyle name="Neutro" xfId="15" builtinId="28" customBuiltin="1"/>
    <cellStyle name="Normal" xfId="0" builtinId="0"/>
    <cellStyle name="Normal 2" xfId="51" xr:uid="{00000000-0005-0000-0000-000024000000}"/>
    <cellStyle name="Nota" xfId="22" builtinId="10" customBuiltin="1"/>
    <cellStyle name="Ruim" xfId="14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8" builtinId="15" customBuiltin="1"/>
    <cellStyle name="Título 1" xfId="9" builtinId="16" customBuiltin="1"/>
    <cellStyle name="Título 2" xfId="10" builtinId="17" customBuiltin="1"/>
    <cellStyle name="Título 3" xfId="11" builtinId="18" customBuiltin="1"/>
    <cellStyle name="Título 4" xfId="12" builtinId="19" customBuiltin="1"/>
    <cellStyle name="Título 5" xfId="52" xr:uid="{00000000-0005-0000-0000-00002E000000}"/>
    <cellStyle name="Total" xfId="24" builtinId="25" customBuiltin="1"/>
    <cellStyle name="Vírgula" xfId="7" builtinId="3"/>
    <cellStyle name="Vírgula 2" xfId="1" xr:uid="{00000000-0005-0000-0000-000031000000}"/>
    <cellStyle name="Vírgula 2 2" xfId="2" xr:uid="{00000000-0005-0000-0000-000032000000}"/>
    <cellStyle name="Vírgula 3" xfId="3" xr:uid="{00000000-0005-0000-0000-000033000000}"/>
    <cellStyle name="Vírgula 4" xfId="6" xr:uid="{00000000-0005-0000-0000-000034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rgb="FFCFCFCF"/>
        </top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/>
        <top/>
        <bottom style="medium">
          <color rgb="FFCFCFCF"/>
        </bottom>
      </border>
    </dxf>
    <dxf>
      <border outline="0">
        <top style="medium">
          <color rgb="FFCFCFCF"/>
        </top>
      </border>
    </dxf>
    <dxf>
      <border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medium">
          <color rgb="FFCFCFC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/>
        <top style="medium">
          <color rgb="FFCFCFCF"/>
        </top>
        <bottom/>
      </border>
    </dxf>
    <dxf>
      <font>
        <b/>
        <sz val="12"/>
      </font>
      <alignment horizontal="general" vertical="center" textRotation="0" wrapText="0" indent="0" justifyLastLine="0" shrinkToFit="0" readingOrder="0"/>
      <border diagonalUp="0" diagonalDown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wrapText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0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5" formatCode="_-* #,##0.00_-;\-* #,##0.00_-;_-* &quot;-&quot;??_-;_-@_-"/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right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 style="medium">
          <color rgb="FFCFCFCF"/>
        </top>
        <bottom style="medium">
          <color rgb="FFCFCFCF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medium">
          <color rgb="FFCFCFCF"/>
        </right>
        <top style="medium">
          <color rgb="FFCFCFCF"/>
        </top>
        <bottom/>
      </border>
    </dxf>
    <dxf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</font>
      <alignment horizontal="general" vertical="center" textRotation="0" wrapText="1" indent="0" justifyLastLine="0" shrinkToFit="0" readingOrder="0"/>
      <border diagonalUp="0" diagonalDown="0" outline="0">
        <left style="medium">
          <color rgb="FFCFCFCF"/>
        </left>
        <right style="medium">
          <color rgb="FFCFCFCF"/>
        </right>
        <top/>
        <bottom/>
      </border>
    </dxf>
  </dxfs>
  <tableStyles count="1" defaultTableStyle="TableStyleMedium9" defaultPivotStyle="PivotStyleLight16">
    <tableStyle name="Estilo de Tabela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3" displayName="Tabela23" ref="A2:N54" headerRowCount="0" totalsRowShown="0" headerRowDxfId="50" dataDxfId="49" totalsRowDxfId="48">
  <tableColumns count="14">
    <tableColumn id="1" xr3:uid="{00000000-0010-0000-0000-000001000000}" name="Colunas1" headerRowDxfId="47" dataDxfId="46" totalsRowDxfId="45"/>
    <tableColumn id="2" xr3:uid="{00000000-0010-0000-0000-000002000000}" name="Colunas2" headerRowDxfId="44" dataDxfId="43" totalsRowDxfId="42"/>
    <tableColumn id="3" xr3:uid="{00000000-0010-0000-0000-000003000000}" name="Colunas3" headerRowDxfId="41" dataDxfId="40" totalsRowDxfId="39"/>
    <tableColumn id="4" xr3:uid="{00000000-0010-0000-0000-000004000000}" name="Colunas4" headerRowDxfId="38" dataDxfId="37" totalsRowDxfId="36"/>
    <tableColumn id="5" xr3:uid="{00000000-0010-0000-0000-000005000000}" name="Colunas5" headerRowDxfId="35" dataDxfId="34" totalsRowDxfId="33" dataCellStyle="Vírgula"/>
    <tableColumn id="6" xr3:uid="{00000000-0010-0000-0000-000006000000}" name="Colunas6" headerRowDxfId="32" dataDxfId="31" totalsRowDxfId="30"/>
    <tableColumn id="7" xr3:uid="{00000000-0010-0000-0000-000007000000}" name="Colunas7" headerRowDxfId="29" dataDxfId="28" totalsRowDxfId="27"/>
    <tableColumn id="8" xr3:uid="{00000000-0010-0000-0000-000008000000}" name="Colunas8" headerRowDxfId="26" dataDxfId="25" totalsRowDxfId="24"/>
    <tableColumn id="9" xr3:uid="{00000000-0010-0000-0000-000009000000}" name="Colunas9" headerRowDxfId="23" dataDxfId="22" totalsRowDxfId="21"/>
    <tableColumn id="10" xr3:uid="{00000000-0010-0000-0000-00000A000000}" name="Colunas10" headerRowDxfId="20" dataDxfId="19" totalsRowDxfId="18" dataCellStyle="Vírgula"/>
    <tableColumn id="11" xr3:uid="{00000000-0010-0000-0000-00000B000000}" name="Colunas11" headerRowDxfId="17" dataDxfId="16" totalsRowDxfId="15"/>
    <tableColumn id="12" xr3:uid="{00000000-0010-0000-0000-00000C000000}" name="Colunas12" headerRowDxfId="14" dataDxfId="13" totalsRowDxfId="12"/>
    <tableColumn id="13" xr3:uid="{00000000-0010-0000-0000-00000D000000}" name="Colunas13" headerRowDxfId="11" dataDxfId="10" totalsRowDxfId="9"/>
    <tableColumn id="14" xr3:uid="{00000000-0010-0000-0000-00000E000000}" name="Colunas14" dataDxfId="8" totalsRowDxfId="7" dataCellStyle="Vírgula"/>
  </tableColumns>
  <tableStyleInfo name="TableStyleMedium2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43" displayName="Tabela43" ref="A71:A82" headerRowCount="0" totalsRowShown="0" headerRowDxfId="6" dataDxfId="4" headerRowBorderDxfId="5" tableBorderDxfId="3" totalsRowBorderDxfId="2">
  <tableColumns count="1">
    <tableColumn id="1" xr3:uid="{00000000-0010-0000-0200-000001000000}" name="Colunas1" headerRowDxfId="1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showGridLines="0" tabSelected="1" view="pageLayout" zoomScale="90" zoomScaleNormal="85" zoomScalePageLayoutView="90" workbookViewId="0">
      <selection activeCell="J83" sqref="J83"/>
    </sheetView>
  </sheetViews>
  <sheetFormatPr defaultRowHeight="15" x14ac:dyDescent="0.25"/>
  <cols>
    <col min="1" max="1" width="45.85546875" style="8" bestFit="1" customWidth="1"/>
    <col min="2" max="6" width="16.42578125" style="8" bestFit="1" customWidth="1"/>
    <col min="7" max="7" width="16.42578125" style="8" customWidth="1"/>
    <col min="8" max="9" width="16.42578125" style="8" bestFit="1" customWidth="1"/>
    <col min="10" max="13" width="15.7109375" style="8" bestFit="1" customWidth="1"/>
    <col min="14" max="14" width="18.140625" style="8" bestFit="1" customWidth="1"/>
    <col min="15" max="16384" width="9.140625" style="8"/>
  </cols>
  <sheetData>
    <row r="1" spans="1:14" ht="31.5" customHeight="1" thickBot="1" x14ac:dyDescent="0.3">
      <c r="A1" s="11" t="s">
        <v>81</v>
      </c>
      <c r="B1" s="12"/>
      <c r="C1" s="12"/>
      <c r="D1" s="12"/>
      <c r="E1" s="12"/>
      <c r="F1" s="12"/>
      <c r="G1" s="12"/>
      <c r="H1" s="12"/>
      <c r="I1" s="12"/>
      <c r="J1" s="12"/>
      <c r="K1" s="46"/>
      <c r="L1" s="46"/>
      <c r="M1" s="46"/>
      <c r="N1" s="13"/>
    </row>
    <row r="2" spans="1:14" ht="16.5" thickBot="1" x14ac:dyDescent="0.3">
      <c r="A2" s="14" t="s">
        <v>19</v>
      </c>
      <c r="B2" s="15" t="s">
        <v>6</v>
      </c>
      <c r="C2" s="16" t="s">
        <v>7</v>
      </c>
      <c r="D2" s="16" t="s">
        <v>8</v>
      </c>
      <c r="E2" s="16" t="s">
        <v>9</v>
      </c>
      <c r="F2" s="16" t="s">
        <v>10</v>
      </c>
      <c r="G2" s="16" t="s">
        <v>23</v>
      </c>
      <c r="H2" s="16" t="s">
        <v>24</v>
      </c>
      <c r="I2" s="16" t="s">
        <v>0</v>
      </c>
      <c r="J2" s="16" t="s">
        <v>1</v>
      </c>
      <c r="K2" s="16" t="s">
        <v>3</v>
      </c>
      <c r="L2" s="16" t="s">
        <v>4</v>
      </c>
      <c r="M2" s="16" t="s">
        <v>5</v>
      </c>
      <c r="N2" s="16" t="s">
        <v>2</v>
      </c>
    </row>
    <row r="3" spans="1:14" ht="16.5" thickBot="1" x14ac:dyDescent="0.3">
      <c r="A3" s="17" t="s">
        <v>11</v>
      </c>
      <c r="B3" s="4">
        <v>67365817.540000007</v>
      </c>
      <c r="C3" s="4">
        <v>68515523.290000007</v>
      </c>
      <c r="D3" s="4">
        <v>70166121.410000011</v>
      </c>
      <c r="E3" s="4">
        <v>70533748.890000001</v>
      </c>
      <c r="F3" s="4">
        <v>67555997.25</v>
      </c>
      <c r="G3" s="4">
        <v>67030999.230000004</v>
      </c>
      <c r="H3" s="4">
        <v>68375736.789999992</v>
      </c>
      <c r="I3" s="4">
        <v>64979245.039999999</v>
      </c>
      <c r="J3" s="4"/>
      <c r="K3" s="4"/>
      <c r="L3" s="4"/>
      <c r="M3" s="4"/>
      <c r="N3" s="4"/>
    </row>
    <row r="4" spans="1:14" ht="16.5" thickBot="1" x14ac:dyDescent="0.3">
      <c r="A4" s="18" t="s">
        <v>20</v>
      </c>
      <c r="B4" s="4"/>
      <c r="C4" s="4"/>
      <c r="D4" s="4"/>
      <c r="E4" s="4"/>
      <c r="F4" s="4"/>
      <c r="G4" s="4"/>
      <c r="H4" s="4"/>
      <c r="I4" s="19"/>
      <c r="J4" s="19"/>
      <c r="K4" s="4"/>
      <c r="L4" s="4"/>
      <c r="M4" s="4"/>
      <c r="N4" s="20">
        <f>SUM(Tabela23[[#This Row],[Colunas2]:[Colunas13]])</f>
        <v>0</v>
      </c>
    </row>
    <row r="5" spans="1:14" ht="32.25" thickBot="1" x14ac:dyDescent="0.3">
      <c r="A5" s="21" t="s">
        <v>38</v>
      </c>
      <c r="B5" s="4">
        <v>7890000</v>
      </c>
      <c r="C5" s="4">
        <v>7890000</v>
      </c>
      <c r="D5" s="4">
        <v>7890000</v>
      </c>
      <c r="E5" s="4">
        <v>7890000</v>
      </c>
      <c r="F5" s="4">
        <v>7890000</v>
      </c>
      <c r="G5" s="4">
        <v>7890000</v>
      </c>
      <c r="H5" s="4">
        <v>7890000</v>
      </c>
      <c r="I5" s="19">
        <v>7890000</v>
      </c>
      <c r="J5" s="19"/>
      <c r="K5" s="4"/>
      <c r="L5" s="4"/>
      <c r="M5" s="4"/>
      <c r="N5" s="20">
        <f>SUM(Tabela23[[#This Row],[Colunas2]:[Colunas13]])</f>
        <v>63120000</v>
      </c>
    </row>
    <row r="6" spans="1:14" ht="16.5" thickBot="1" x14ac:dyDescent="0.3">
      <c r="A6" s="25" t="s">
        <v>61</v>
      </c>
      <c r="B6" s="43"/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19">
        <v>86601.2</v>
      </c>
      <c r="J6" s="19"/>
      <c r="K6" s="4"/>
      <c r="L6" s="4"/>
      <c r="M6" s="4"/>
      <c r="N6" s="20">
        <f>SUM(Tabela23[[#This Row],[Colunas2]:[Colunas13]])</f>
        <v>86601.2</v>
      </c>
    </row>
    <row r="7" spans="1:14" ht="16.5" thickBot="1" x14ac:dyDescent="0.3">
      <c r="A7" s="25" t="s">
        <v>62</v>
      </c>
      <c r="B7" s="43"/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19">
        <v>0</v>
      </c>
      <c r="J7" s="19"/>
      <c r="K7" s="4"/>
      <c r="L7" s="4"/>
      <c r="M7" s="4"/>
      <c r="N7" s="20">
        <f>SUM(Tabela23[[#This Row],[Colunas2]:[Colunas13]])</f>
        <v>0</v>
      </c>
    </row>
    <row r="8" spans="1:14" ht="16.5" thickBot="1" x14ac:dyDescent="0.3">
      <c r="A8" s="25" t="s">
        <v>72</v>
      </c>
      <c r="B8" s="43"/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19">
        <v>0</v>
      </c>
      <c r="J8" s="19"/>
      <c r="K8" s="4"/>
      <c r="L8" s="4"/>
      <c r="M8" s="4"/>
      <c r="N8" s="20">
        <f>SUM(Tabela23[[#This Row],[Colunas2]:[Colunas13]])</f>
        <v>0</v>
      </c>
    </row>
    <row r="9" spans="1:14" ht="16.5" thickBot="1" x14ac:dyDescent="0.3">
      <c r="A9" s="25" t="s">
        <v>63</v>
      </c>
      <c r="B9" s="43"/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19">
        <v>0</v>
      </c>
      <c r="J9" s="19"/>
      <c r="K9" s="4"/>
      <c r="L9" s="4"/>
      <c r="M9" s="4"/>
      <c r="N9" s="20">
        <f>SUM(Tabela23[[#This Row],[Colunas2]:[Colunas13]])</f>
        <v>0</v>
      </c>
    </row>
    <row r="10" spans="1:14" ht="16.5" thickBot="1" x14ac:dyDescent="0.3">
      <c r="A10" s="21" t="s">
        <v>64</v>
      </c>
      <c r="B10" s="22"/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9">
        <v>0</v>
      </c>
      <c r="J10" s="19"/>
      <c r="K10" s="4"/>
      <c r="L10" s="4"/>
      <c r="M10" s="4"/>
      <c r="N10" s="20">
        <f>SUM(Tabela23[[#This Row],[Colunas2]:[Colunas13]])</f>
        <v>0</v>
      </c>
    </row>
    <row r="11" spans="1:14" ht="16.5" thickBot="1" x14ac:dyDescent="0.3">
      <c r="A11" s="21" t="s">
        <v>12</v>
      </c>
      <c r="B11" s="4">
        <v>636285.1399999999</v>
      </c>
      <c r="C11" s="4">
        <v>544011.89</v>
      </c>
      <c r="D11" s="4">
        <v>573615.92999999993</v>
      </c>
      <c r="E11" s="4">
        <v>580945.42000000004</v>
      </c>
      <c r="F11" s="4">
        <v>541672.36</v>
      </c>
      <c r="G11" s="4">
        <v>1321934.49</v>
      </c>
      <c r="H11" s="4">
        <v>582520.97</v>
      </c>
      <c r="I11" s="19">
        <v>550209.22</v>
      </c>
      <c r="J11" s="19"/>
      <c r="K11" s="4"/>
      <c r="L11" s="4"/>
      <c r="M11" s="4"/>
      <c r="N11" s="20">
        <f>SUM(Tabela23[[#This Row],[Colunas2]:[Colunas13]])</f>
        <v>5331195.419999999</v>
      </c>
    </row>
    <row r="12" spans="1:14" ht="16.5" thickBot="1" x14ac:dyDescent="0.3">
      <c r="A12" s="25" t="s">
        <v>65</v>
      </c>
      <c r="B12" s="43"/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19">
        <v>0</v>
      </c>
      <c r="J12" s="19"/>
      <c r="K12" s="4"/>
      <c r="L12" s="4"/>
      <c r="M12" s="4"/>
      <c r="N12" s="20">
        <f>SUM(Tabela23[[#This Row],[Colunas2]:[Colunas13]])</f>
        <v>0</v>
      </c>
    </row>
    <row r="13" spans="1:14" ht="32.25" thickBot="1" x14ac:dyDescent="0.3">
      <c r="A13" s="25" t="s">
        <v>66</v>
      </c>
      <c r="B13" s="43"/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9">
        <v>0</v>
      </c>
      <c r="J13" s="19"/>
      <c r="K13" s="4"/>
      <c r="L13" s="4"/>
      <c r="M13" s="4"/>
      <c r="N13" s="20">
        <f>SUM(Tabela23[[#This Row],[Colunas2]:[Colunas13]])</f>
        <v>0</v>
      </c>
    </row>
    <row r="14" spans="1:14" ht="16.5" thickBot="1" x14ac:dyDescent="0.3">
      <c r="A14" s="21" t="s">
        <v>67</v>
      </c>
      <c r="B14" s="22"/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9">
        <v>0</v>
      </c>
      <c r="J14" s="19"/>
      <c r="K14" s="4"/>
      <c r="L14" s="4"/>
      <c r="M14" s="4"/>
      <c r="N14" s="20">
        <f>SUM(Tabela23[[#This Row],[Colunas2]:[Colunas13]])</f>
        <v>0</v>
      </c>
    </row>
    <row r="15" spans="1:14" ht="16.5" thickBot="1" x14ac:dyDescent="0.3">
      <c r="A15" s="21" t="s">
        <v>39</v>
      </c>
      <c r="B15" s="22"/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9">
        <v>0</v>
      </c>
      <c r="J15" s="19"/>
      <c r="K15" s="4"/>
      <c r="L15" s="4"/>
      <c r="M15" s="4"/>
      <c r="N15" s="20">
        <f>SUM(Tabela23[[#This Row],[Colunas2]:[Colunas13]])</f>
        <v>0</v>
      </c>
    </row>
    <row r="16" spans="1:14" ht="16.5" thickBot="1" x14ac:dyDescent="0.3">
      <c r="A16" s="25" t="s">
        <v>68</v>
      </c>
      <c r="B16" s="43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19">
        <v>0</v>
      </c>
      <c r="J16" s="19"/>
      <c r="K16" s="4"/>
      <c r="L16" s="4"/>
      <c r="M16" s="4"/>
      <c r="N16" s="20">
        <f>SUM(Tabela23[[#This Row],[Colunas2]:[Colunas13]])</f>
        <v>0</v>
      </c>
    </row>
    <row r="17" spans="1:14" ht="16.5" thickBot="1" x14ac:dyDescent="0.3">
      <c r="A17" s="25" t="s">
        <v>69</v>
      </c>
      <c r="B17" s="43"/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9">
        <v>0</v>
      </c>
      <c r="J17" s="19"/>
      <c r="K17" s="4"/>
      <c r="L17" s="4"/>
      <c r="M17" s="4"/>
      <c r="N17" s="20">
        <f>SUM(Tabela23[[#This Row],[Colunas2]:[Colunas13]])</f>
        <v>0</v>
      </c>
    </row>
    <row r="18" spans="1:14" ht="16.5" thickBot="1" x14ac:dyDescent="0.3">
      <c r="A18" s="21" t="s">
        <v>70</v>
      </c>
      <c r="B18" s="4"/>
      <c r="C18" s="4">
        <v>0</v>
      </c>
      <c r="D18" s="4">
        <v>0</v>
      </c>
      <c r="E18" s="4">
        <v>900.92</v>
      </c>
      <c r="F18" s="4">
        <v>0</v>
      </c>
      <c r="G18" s="4">
        <v>0</v>
      </c>
      <c r="H18" s="4">
        <v>0</v>
      </c>
      <c r="I18" s="23">
        <v>0</v>
      </c>
      <c r="J18" s="23"/>
      <c r="K18" s="4"/>
      <c r="L18" s="4"/>
      <c r="M18" s="4"/>
      <c r="N18" s="20">
        <f>SUM(Tabela23[[#This Row],[Colunas2]:[Colunas13]])</f>
        <v>900.92</v>
      </c>
    </row>
    <row r="19" spans="1:14" ht="16.5" thickBot="1" x14ac:dyDescent="0.3">
      <c r="A19" s="18" t="s">
        <v>40</v>
      </c>
      <c r="B19" s="24">
        <v>8526285.1400000006</v>
      </c>
      <c r="C19" s="24">
        <v>8434011.8900000006</v>
      </c>
      <c r="D19" s="24">
        <v>8463615.9299999997</v>
      </c>
      <c r="E19" s="24">
        <v>8471846.3399999999</v>
      </c>
      <c r="F19" s="24">
        <v>8431672.3599999994</v>
      </c>
      <c r="G19" s="24">
        <v>9211934.4900000002</v>
      </c>
      <c r="H19" s="24">
        <v>8472520.9700000007</v>
      </c>
      <c r="I19" s="24">
        <v>8526810.4199999999</v>
      </c>
      <c r="J19" s="24"/>
      <c r="K19" s="24"/>
      <c r="L19" s="24"/>
      <c r="M19" s="24"/>
      <c r="N19" s="20">
        <f>SUM(Tabela23[[#This Row],[Colunas2]:[Colunas13]])</f>
        <v>68538697.539999992</v>
      </c>
    </row>
    <row r="20" spans="1:14" ht="16.5" thickBot="1" x14ac:dyDescent="0.3">
      <c r="A20" s="25" t="s">
        <v>13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20">
        <f>SUM(Tabela23[[#This Row],[Colunas2]:[Colunas13]])</f>
        <v>0</v>
      </c>
    </row>
    <row r="21" spans="1:14" ht="16.5" thickBot="1" x14ac:dyDescent="0.3">
      <c r="A21" s="18" t="s">
        <v>14</v>
      </c>
      <c r="B21" s="26">
        <v>3423032.0799999996</v>
      </c>
      <c r="C21" s="26">
        <v>3146872.3200000003</v>
      </c>
      <c r="D21" s="26">
        <v>3663636.2800000003</v>
      </c>
      <c r="E21" s="26">
        <v>3612631.4499999997</v>
      </c>
      <c r="F21" s="26">
        <v>4112918.24</v>
      </c>
      <c r="G21" s="26">
        <v>4220540.4000000004</v>
      </c>
      <c r="H21" s="26">
        <v>4196802.7300000004</v>
      </c>
      <c r="I21" s="26">
        <v>4255934.71</v>
      </c>
      <c r="J21" s="26"/>
      <c r="K21" s="26"/>
      <c r="L21" s="26"/>
      <c r="M21" s="26"/>
      <c r="N21" s="20">
        <f>SUM(Tabela23[[#This Row],[Colunas2]:[Colunas13]])</f>
        <v>30632368.209999997</v>
      </c>
    </row>
    <row r="22" spans="1:14" ht="16.5" thickBot="1" x14ac:dyDescent="0.3">
      <c r="A22" s="21" t="s">
        <v>31</v>
      </c>
      <c r="B22" s="4">
        <v>2097100.7200000004</v>
      </c>
      <c r="C22" s="4">
        <v>2112139.5499999998</v>
      </c>
      <c r="D22" s="4">
        <v>2221361.12</v>
      </c>
      <c r="E22" s="4">
        <v>2402643.0900000003</v>
      </c>
      <c r="F22" s="4">
        <v>2794730.89</v>
      </c>
      <c r="G22" s="4">
        <v>2703650.79</v>
      </c>
      <c r="H22" s="4">
        <v>2658349.1800000002</v>
      </c>
      <c r="I22" s="4">
        <v>2673768.4</v>
      </c>
      <c r="J22" s="4"/>
      <c r="K22" s="4"/>
      <c r="L22" s="4"/>
      <c r="M22" s="4"/>
      <c r="N22" s="20">
        <f>SUM(Tabela23[[#This Row],[Colunas2]:[Colunas13]])</f>
        <v>19663743.739999998</v>
      </c>
    </row>
    <row r="23" spans="1:14" ht="16.5" thickBot="1" x14ac:dyDescent="0.3">
      <c r="A23" s="21" t="s">
        <v>33</v>
      </c>
      <c r="B23" s="4">
        <v>149380.26999999999</v>
      </c>
      <c r="C23" s="4">
        <v>73676.95</v>
      </c>
      <c r="D23" s="4">
        <v>79261.349999999991</v>
      </c>
      <c r="E23" s="4">
        <v>82511.78</v>
      </c>
      <c r="F23" s="4">
        <v>87264.260000000009</v>
      </c>
      <c r="G23" s="4">
        <v>88968.6</v>
      </c>
      <c r="H23" s="4">
        <v>94224.98</v>
      </c>
      <c r="I23" s="4">
        <v>94799.180000000008</v>
      </c>
      <c r="J23" s="4"/>
      <c r="K23" s="4"/>
      <c r="L23" s="4"/>
      <c r="M23" s="4"/>
      <c r="N23" s="20">
        <f>SUM(Tabela23[[#This Row],[Colunas2]:[Colunas13]])</f>
        <v>750087.37</v>
      </c>
    </row>
    <row r="24" spans="1:14" ht="16.5" thickBot="1" x14ac:dyDescent="0.3">
      <c r="A24" s="21" t="s">
        <v>41</v>
      </c>
      <c r="B24" s="4">
        <v>3563.82</v>
      </c>
      <c r="C24" s="4">
        <v>2185.89</v>
      </c>
      <c r="D24" s="4">
        <v>208080</v>
      </c>
      <c r="E24" s="4">
        <v>0</v>
      </c>
      <c r="F24" s="4">
        <v>11229.15</v>
      </c>
      <c r="G24" s="4">
        <v>14408.39</v>
      </c>
      <c r="H24" s="4">
        <v>12950.44</v>
      </c>
      <c r="I24" s="4">
        <v>15104.59</v>
      </c>
      <c r="J24" s="4"/>
      <c r="K24" s="4"/>
      <c r="L24" s="4"/>
      <c r="M24" s="4"/>
      <c r="N24" s="20">
        <f>SUM(Tabela23[[#This Row],[Colunas2]:[Colunas13]])</f>
        <v>267522.28000000003</v>
      </c>
    </row>
    <row r="25" spans="1:14" ht="16.5" thickBot="1" x14ac:dyDescent="0.3">
      <c r="A25" s="21" t="s">
        <v>32</v>
      </c>
      <c r="B25" s="4">
        <v>951685.57000000007</v>
      </c>
      <c r="C25" s="4">
        <v>724908.1100000001</v>
      </c>
      <c r="D25" s="4">
        <v>796048.37</v>
      </c>
      <c r="E25" s="4">
        <v>848560.46</v>
      </c>
      <c r="F25" s="4">
        <v>928043.17999999993</v>
      </c>
      <c r="G25" s="4">
        <v>961279.18</v>
      </c>
      <c r="H25" s="4">
        <v>947424.12</v>
      </c>
      <c r="I25" s="4">
        <v>1009306.3600000001</v>
      </c>
      <c r="J25" s="4"/>
      <c r="K25" s="4"/>
      <c r="L25" s="4"/>
      <c r="M25" s="4"/>
      <c r="N25" s="20">
        <f>SUM(Tabela23[[#This Row],[Colunas2]:[Colunas13]])</f>
        <v>7167255.3500000006</v>
      </c>
    </row>
    <row r="26" spans="1:14" ht="16.5" thickBot="1" x14ac:dyDescent="0.3">
      <c r="A26" s="21" t="s">
        <v>42</v>
      </c>
      <c r="B26" s="4">
        <v>9257.9599999999991</v>
      </c>
      <c r="C26" s="4">
        <v>35075.93</v>
      </c>
      <c r="D26" s="4">
        <v>34874.800000000003</v>
      </c>
      <c r="E26" s="4">
        <v>37923.269999999997</v>
      </c>
      <c r="F26" s="4">
        <v>16019.380000000001</v>
      </c>
      <c r="G26" s="4">
        <v>6579.0500000000011</v>
      </c>
      <c r="H26" s="4">
        <v>80892</v>
      </c>
      <c r="I26" s="4">
        <v>57111.070000000007</v>
      </c>
      <c r="J26" s="4"/>
      <c r="K26" s="4"/>
      <c r="L26" s="4"/>
      <c r="M26" s="4"/>
      <c r="N26" s="20">
        <f>SUM(Tabela23[[#This Row],[Colunas2]:[Colunas13]])</f>
        <v>277733.45999999996</v>
      </c>
    </row>
    <row r="27" spans="1:14" ht="16.5" thickBot="1" x14ac:dyDescent="0.3">
      <c r="A27" s="21" t="s">
        <v>25</v>
      </c>
      <c r="B27" s="4">
        <v>5060.9800000000005</v>
      </c>
      <c r="C27" s="4">
        <v>0</v>
      </c>
      <c r="D27" s="4">
        <v>21726.809999999998</v>
      </c>
      <c r="E27" s="4">
        <v>1654.55</v>
      </c>
      <c r="F27" s="4">
        <v>0</v>
      </c>
      <c r="G27" s="4">
        <v>11781.820000000002</v>
      </c>
      <c r="H27" s="4">
        <v>0</v>
      </c>
      <c r="I27" s="4">
        <v>1711.89</v>
      </c>
      <c r="J27" s="4"/>
      <c r="K27" s="4"/>
      <c r="L27" s="4"/>
      <c r="M27" s="4"/>
      <c r="N27" s="20">
        <f>SUM(Tabela23[[#This Row],[Colunas2]:[Colunas13]])</f>
        <v>41936.049999999996</v>
      </c>
    </row>
    <row r="28" spans="1:14" ht="16.5" thickBot="1" x14ac:dyDescent="0.3">
      <c r="A28" s="21" t="s">
        <v>26</v>
      </c>
      <c r="B28" s="4">
        <v>123708.53</v>
      </c>
      <c r="C28" s="4">
        <v>99223.21</v>
      </c>
      <c r="D28" s="4">
        <v>179255.92</v>
      </c>
      <c r="E28" s="4">
        <v>94377.209999999992</v>
      </c>
      <c r="F28" s="4">
        <v>120518.06000000001</v>
      </c>
      <c r="G28" s="4">
        <v>255384.94999999998</v>
      </c>
      <c r="H28" s="4">
        <v>220715.56</v>
      </c>
      <c r="I28" s="4">
        <v>221819.15000000002</v>
      </c>
      <c r="J28" s="4"/>
      <c r="K28" s="4"/>
      <c r="L28" s="4"/>
      <c r="M28" s="4"/>
      <c r="N28" s="20">
        <f>SUM(Tabela23[[#This Row],[Colunas2]:[Colunas13]])</f>
        <v>1315002.5899999999</v>
      </c>
    </row>
    <row r="29" spans="1:14" ht="16.5" thickBot="1" x14ac:dyDescent="0.3">
      <c r="A29" s="21" t="s">
        <v>43</v>
      </c>
      <c r="B29" s="4">
        <v>83274.23000000001</v>
      </c>
      <c r="C29" s="4">
        <v>99662.680000000022</v>
      </c>
      <c r="D29" s="4">
        <v>123027.90999999999</v>
      </c>
      <c r="E29" s="4">
        <v>144961.09</v>
      </c>
      <c r="F29" s="4">
        <v>155113.32</v>
      </c>
      <c r="G29" s="4">
        <v>178487.62</v>
      </c>
      <c r="H29" s="4">
        <v>182246.45000000004</v>
      </c>
      <c r="I29" s="4">
        <v>182314.07</v>
      </c>
      <c r="J29" s="4"/>
      <c r="K29" s="4"/>
      <c r="L29" s="4"/>
      <c r="M29" s="4"/>
      <c r="N29" s="20">
        <f>SUM(Tabela23[[#This Row],[Colunas2]:[Colunas13]])</f>
        <v>1149087.3700000001</v>
      </c>
    </row>
    <row r="30" spans="1:14" ht="16.5" thickBot="1" x14ac:dyDescent="0.3">
      <c r="A30" s="21" t="s">
        <v>73</v>
      </c>
      <c r="B30" s="43"/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/>
      <c r="K30" s="4"/>
      <c r="L30" s="4"/>
      <c r="M30" s="4"/>
      <c r="N30" s="20">
        <f>SUM(Tabela23[[#This Row],[Colunas2]:[Colunas13]])</f>
        <v>0</v>
      </c>
    </row>
    <row r="31" spans="1:14" ht="32.25" thickBot="1" x14ac:dyDescent="0.3">
      <c r="A31" s="21" t="s">
        <v>74</v>
      </c>
      <c r="B31" s="43"/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/>
      <c r="K31" s="4"/>
      <c r="L31" s="4"/>
      <c r="M31" s="4"/>
      <c r="N31" s="20">
        <f>SUM(Tabela23[[#This Row],[Colunas2]:[Colunas13]])</f>
        <v>0</v>
      </c>
    </row>
    <row r="32" spans="1:14" ht="16.5" thickBot="1" x14ac:dyDescent="0.3">
      <c r="A32" s="18" t="s">
        <v>29</v>
      </c>
      <c r="B32" s="20">
        <v>1927281.2099999995</v>
      </c>
      <c r="C32" s="4">
        <v>1981610.7100000002</v>
      </c>
      <c r="D32" s="4">
        <v>1558049.1600000001</v>
      </c>
      <c r="E32" s="4">
        <v>2750045.7700000005</v>
      </c>
      <c r="F32" s="4">
        <v>2020004.7999999998</v>
      </c>
      <c r="G32" s="4">
        <v>1763319.7700000003</v>
      </c>
      <c r="H32" s="4">
        <v>2625050.27</v>
      </c>
      <c r="I32" s="4">
        <v>2050863.2899999996</v>
      </c>
      <c r="J32" s="4"/>
      <c r="K32" s="4"/>
      <c r="L32" s="4"/>
      <c r="M32" s="4"/>
      <c r="N32" s="20">
        <f>SUM(Tabela23[[#This Row],[Colunas2]:[Colunas13]])</f>
        <v>16676224.979999999</v>
      </c>
    </row>
    <row r="33" spans="1:14" ht="16.5" thickBot="1" x14ac:dyDescent="0.3">
      <c r="A33" s="18" t="s">
        <v>34</v>
      </c>
      <c r="B33" s="20">
        <v>871268.64999999991</v>
      </c>
      <c r="C33" s="4">
        <v>853315.3</v>
      </c>
      <c r="D33" s="4">
        <v>438298.57000000007</v>
      </c>
      <c r="E33" s="4">
        <v>1089369.3600000003</v>
      </c>
      <c r="F33" s="4">
        <v>959280.88</v>
      </c>
      <c r="G33" s="4">
        <v>758152.15999999992</v>
      </c>
      <c r="H33" s="4">
        <v>928133.15</v>
      </c>
      <c r="I33" s="4">
        <v>869781.61999999965</v>
      </c>
      <c r="J33" s="4"/>
      <c r="K33" s="4"/>
      <c r="L33" s="4"/>
      <c r="M33" s="4"/>
      <c r="N33" s="20">
        <f>SUM(Tabela23[[#This Row],[Colunas2]:[Colunas13]])</f>
        <v>6767599.6900000013</v>
      </c>
    </row>
    <row r="34" spans="1:14" ht="16.5" thickBot="1" x14ac:dyDescent="0.3">
      <c r="A34" s="21" t="s">
        <v>35</v>
      </c>
      <c r="B34" s="4">
        <v>871268.64999999991</v>
      </c>
      <c r="C34" s="4">
        <v>853315.3</v>
      </c>
      <c r="D34" s="4">
        <v>438298.57000000007</v>
      </c>
      <c r="E34" s="4">
        <v>1089369.3600000003</v>
      </c>
      <c r="F34" s="4">
        <v>959280.88</v>
      </c>
      <c r="G34" s="4">
        <v>758152.15999999992</v>
      </c>
      <c r="H34" s="4">
        <v>928133.15</v>
      </c>
      <c r="I34" s="4">
        <v>869781.61999999965</v>
      </c>
      <c r="J34" s="4"/>
      <c r="K34" s="4"/>
      <c r="L34" s="4"/>
      <c r="M34" s="4"/>
      <c r="N34" s="20">
        <f>SUM(Tabela23[[#This Row],[Colunas2]:[Colunas13]])</f>
        <v>6767599.6900000013</v>
      </c>
    </row>
    <row r="35" spans="1:14" ht="16.5" thickBot="1" x14ac:dyDescent="0.3">
      <c r="A35" s="21" t="s">
        <v>36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/>
      <c r="K35" s="4"/>
      <c r="L35" s="4"/>
      <c r="M35" s="4"/>
      <c r="N35" s="20">
        <f>SUM(Tabela23[[#This Row],[Colunas2]:[Colunas13]])</f>
        <v>0</v>
      </c>
    </row>
    <row r="36" spans="1:14" ht="16.5" thickBot="1" x14ac:dyDescent="0.3">
      <c r="A36" s="21" t="s">
        <v>37</v>
      </c>
      <c r="B36" s="4">
        <v>1056012.5599999996</v>
      </c>
      <c r="C36" s="4">
        <v>1128295.4100000001</v>
      </c>
      <c r="D36" s="4">
        <v>1119750.5900000001</v>
      </c>
      <c r="E36" s="4">
        <v>1660676.4100000001</v>
      </c>
      <c r="F36" s="4">
        <v>1060723.92</v>
      </c>
      <c r="G36" s="4">
        <v>1005167.6100000003</v>
      </c>
      <c r="H36" s="4">
        <v>1696917.1199999999</v>
      </c>
      <c r="I36" s="4">
        <v>1181081.67</v>
      </c>
      <c r="J36" s="4"/>
      <c r="K36" s="4"/>
      <c r="L36" s="4"/>
      <c r="M36" s="4"/>
      <c r="N36" s="20">
        <f>SUM(Tabela23[[#This Row],[Colunas2]:[Colunas13]])</f>
        <v>9908625.2899999991</v>
      </c>
    </row>
    <row r="37" spans="1:14" ht="16.5" thickBot="1" x14ac:dyDescent="0.3">
      <c r="A37" s="18" t="s">
        <v>15</v>
      </c>
      <c r="B37" s="20">
        <v>1192713.5299999998</v>
      </c>
      <c r="C37" s="4">
        <v>1404440.8700000006</v>
      </c>
      <c r="D37" s="4">
        <v>1871009.4300000004</v>
      </c>
      <c r="E37" s="4">
        <v>3320873.1300000008</v>
      </c>
      <c r="F37" s="4">
        <v>1700498.15</v>
      </c>
      <c r="G37" s="4">
        <v>1512335.5500000005</v>
      </c>
      <c r="H37" s="4">
        <v>4717471.7399999993</v>
      </c>
      <c r="I37" s="4">
        <v>2202461.4299999997</v>
      </c>
      <c r="J37" s="4"/>
      <c r="K37" s="4"/>
      <c r="L37" s="4"/>
      <c r="M37" s="4"/>
      <c r="N37" s="20">
        <f>SUM(Tabela23[[#This Row],[Colunas2]:[Colunas13]])</f>
        <v>17921803.830000002</v>
      </c>
    </row>
    <row r="38" spans="1:14" ht="16.5" thickBot="1" x14ac:dyDescent="0.3">
      <c r="A38" s="21" t="s">
        <v>44</v>
      </c>
      <c r="B38" s="4">
        <v>591332.12999999989</v>
      </c>
      <c r="C38" s="4">
        <v>759115.15000000037</v>
      </c>
      <c r="D38" s="4">
        <v>1399278.0100000005</v>
      </c>
      <c r="E38" s="4">
        <v>1914014.7353232526</v>
      </c>
      <c r="F38" s="4">
        <v>1206586.6400000001</v>
      </c>
      <c r="G38" s="4">
        <v>818763.21000000031</v>
      </c>
      <c r="H38" s="4">
        <v>3548340.6146846591</v>
      </c>
      <c r="I38" s="4">
        <v>1146632.1199999999</v>
      </c>
      <c r="J38" s="4"/>
      <c r="K38" s="4"/>
      <c r="L38" s="4"/>
      <c r="M38" s="4"/>
      <c r="N38" s="20">
        <f>SUM(Tabela23[[#This Row],[Colunas2]:[Colunas13]])</f>
        <v>11384062.610007912</v>
      </c>
    </row>
    <row r="39" spans="1:14" ht="16.5" thickBot="1" x14ac:dyDescent="0.3">
      <c r="A39" s="21" t="s">
        <v>45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/>
      <c r="K39" s="4"/>
      <c r="L39" s="4"/>
      <c r="M39" s="4"/>
      <c r="N39" s="20">
        <f>SUM(Tabela23[[#This Row],[Colunas2]:[Colunas13]])</f>
        <v>0</v>
      </c>
    </row>
    <row r="40" spans="1:14" ht="16.5" thickBot="1" x14ac:dyDescent="0.3">
      <c r="A40" s="21" t="s">
        <v>46</v>
      </c>
      <c r="B40" s="4">
        <v>601381.4</v>
      </c>
      <c r="C40" s="4">
        <v>645325.7200000002</v>
      </c>
      <c r="D40" s="4">
        <v>471731.41999999993</v>
      </c>
      <c r="E40" s="4">
        <v>1406858.3946767482</v>
      </c>
      <c r="F40" s="4">
        <v>493911.50999999978</v>
      </c>
      <c r="G40" s="4">
        <v>693572.3400000002</v>
      </c>
      <c r="H40" s="4">
        <v>1169131.12531534</v>
      </c>
      <c r="I40" s="4">
        <v>1055829.3099999996</v>
      </c>
      <c r="J40" s="4"/>
      <c r="K40" s="4"/>
      <c r="L40" s="4"/>
      <c r="M40" s="4"/>
      <c r="N40" s="20">
        <f>SUM(Tabela23[[#This Row],[Colunas2]:[Colunas13]])</f>
        <v>6537741.2199920882</v>
      </c>
    </row>
    <row r="41" spans="1:14" s="27" customFormat="1" ht="16.5" thickBot="1" x14ac:dyDescent="0.3">
      <c r="A41" s="18" t="s">
        <v>47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/>
      <c r="K41" s="20"/>
      <c r="L41" s="20"/>
      <c r="M41" s="20"/>
      <c r="N41" s="20">
        <f>SUM(Tabela23[[#This Row],[Colunas2]:[Colunas13]])</f>
        <v>0</v>
      </c>
    </row>
    <row r="42" spans="1:14" ht="16.5" thickBot="1" x14ac:dyDescent="0.3">
      <c r="A42" s="21" t="s">
        <v>48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/>
      <c r="K42" s="4"/>
      <c r="L42" s="4"/>
      <c r="M42" s="4"/>
      <c r="N42" s="20">
        <f>SUM(Tabela23[[#This Row],[Colunas2]:[Colunas13]])</f>
        <v>0</v>
      </c>
    </row>
    <row r="43" spans="1:14" ht="16.5" thickBot="1" x14ac:dyDescent="0.3">
      <c r="A43" s="21" t="s">
        <v>49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/>
      <c r="K43" s="4"/>
      <c r="L43" s="4"/>
      <c r="M43" s="4"/>
      <c r="N43" s="20">
        <f>SUM(Tabela23[[#This Row],[Colunas2]:[Colunas13]])</f>
        <v>0</v>
      </c>
    </row>
    <row r="44" spans="1:14" ht="16.5" thickBot="1" x14ac:dyDescent="0.3">
      <c r="A44" s="21" t="s">
        <v>50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/>
      <c r="K44" s="4"/>
      <c r="L44" s="4"/>
      <c r="M44" s="4"/>
      <c r="N44" s="20">
        <f>SUM(Tabela23[[#This Row],[Colunas2]:[Colunas13]])</f>
        <v>0</v>
      </c>
    </row>
    <row r="45" spans="1:14" ht="16.5" thickBot="1" x14ac:dyDescent="0.3">
      <c r="A45" s="21" t="s">
        <v>51</v>
      </c>
      <c r="B45" s="4">
        <v>125943.73</v>
      </c>
      <c r="C45" s="4">
        <v>132006.19</v>
      </c>
      <c r="D45" s="4">
        <v>790390.07000000007</v>
      </c>
      <c r="E45" s="4">
        <v>252916.11</v>
      </c>
      <c r="F45" s="4">
        <v>424494.91</v>
      </c>
      <c r="G45" s="4">
        <v>122082.15</v>
      </c>
      <c r="H45" s="4">
        <v>211822.67</v>
      </c>
      <c r="I45" s="4">
        <v>301671.78000000003</v>
      </c>
      <c r="J45" s="4"/>
      <c r="K45" s="4"/>
      <c r="L45" s="4"/>
      <c r="M45" s="4"/>
      <c r="N45" s="20">
        <f>SUM(Tabela23[[#This Row],[Colunas2]:[Colunas13]])</f>
        <v>2361327.61</v>
      </c>
    </row>
    <row r="46" spans="1:14" ht="16.5" thickBot="1" x14ac:dyDescent="0.3">
      <c r="A46" s="21" t="s">
        <v>52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/>
      <c r="K46" s="4"/>
      <c r="L46" s="4"/>
      <c r="M46" s="4"/>
      <c r="N46" s="20">
        <f>SUM(Tabela23[[#This Row],[Colunas2]:[Colunas13]])</f>
        <v>0</v>
      </c>
    </row>
    <row r="47" spans="1:14" ht="16.5" thickBot="1" x14ac:dyDescent="0.3">
      <c r="A47" s="21" t="s">
        <v>18</v>
      </c>
      <c r="B47" s="4">
        <v>1003.5000000000002</v>
      </c>
      <c r="C47" s="4">
        <v>1155.6800000000003</v>
      </c>
      <c r="D47" s="4">
        <v>1040.4000000000003</v>
      </c>
      <c r="E47" s="4">
        <v>1106.5900000000004</v>
      </c>
      <c r="F47" s="4">
        <v>1608.89</v>
      </c>
      <c r="G47" s="4">
        <v>1190</v>
      </c>
      <c r="H47" s="4">
        <v>1184.9000000000003</v>
      </c>
      <c r="I47" s="4">
        <v>1250.9200000000003</v>
      </c>
      <c r="J47" s="4"/>
      <c r="K47" s="4"/>
      <c r="L47" s="4"/>
      <c r="M47" s="4"/>
      <c r="N47" s="20">
        <f>SUM(Tabela23[[#This Row],[Colunas2]:[Colunas13]])</f>
        <v>9540.880000000001</v>
      </c>
    </row>
    <row r="48" spans="1:14" ht="16.5" thickBot="1" x14ac:dyDescent="0.3">
      <c r="A48" s="21" t="s">
        <v>16</v>
      </c>
      <c r="B48" s="4">
        <v>0</v>
      </c>
      <c r="C48" s="4">
        <v>0</v>
      </c>
      <c r="D48" s="4">
        <v>0</v>
      </c>
      <c r="E48" s="4">
        <v>25728.03</v>
      </c>
      <c r="F48" s="4">
        <v>9601.4499999999989</v>
      </c>
      <c r="G48" s="4">
        <v>8784.49</v>
      </c>
      <c r="H48" s="4">
        <v>8784.49</v>
      </c>
      <c r="I48" s="4">
        <v>8784.49</v>
      </c>
      <c r="J48" s="4"/>
      <c r="K48" s="4"/>
      <c r="L48" s="4"/>
      <c r="M48" s="4"/>
      <c r="N48" s="20">
        <f>SUM(Tabela23[[#This Row],[Colunas2]:[Colunas13]])</f>
        <v>61682.94999999999</v>
      </c>
    </row>
    <row r="49" spans="1:14" ht="16.5" thickBot="1" x14ac:dyDescent="0.3">
      <c r="A49" s="21" t="s">
        <v>17</v>
      </c>
      <c r="B49" s="4">
        <v>617398.79</v>
      </c>
      <c r="C49" s="4">
        <v>0</v>
      </c>
      <c r="D49" s="4">
        <v>108994.49</v>
      </c>
      <c r="E49" s="4">
        <v>1357228.3099999998</v>
      </c>
      <c r="F49" s="4">
        <v>601869.13000000012</v>
      </c>
      <c r="G49" s="4">
        <v>155391.56000000003</v>
      </c>
      <c r="H49" s="4">
        <v>6584.6200000000008</v>
      </c>
      <c r="I49" s="4">
        <v>0</v>
      </c>
      <c r="J49" s="4"/>
      <c r="K49" s="4"/>
      <c r="L49" s="4"/>
      <c r="M49" s="4"/>
      <c r="N49" s="20">
        <f>SUM(Tabela23[[#This Row],[Colunas2]:[Colunas13]])</f>
        <v>2847466.9</v>
      </c>
    </row>
    <row r="50" spans="1:14" ht="16.5" thickBot="1" x14ac:dyDescent="0.3">
      <c r="A50" s="21" t="s">
        <v>53</v>
      </c>
      <c r="B50" s="4">
        <v>89206.55</v>
      </c>
      <c r="C50" s="4">
        <v>117328</v>
      </c>
      <c r="D50" s="4">
        <v>102868.62</v>
      </c>
      <c r="E50" s="4">
        <v>129068.59000000001</v>
      </c>
      <c r="F50" s="4">
        <v>85674.81</v>
      </c>
      <c r="G50" s="4">
        <v>83553.009999999995</v>
      </c>
      <c r="H50" s="4">
        <v>101311.3</v>
      </c>
      <c r="I50" s="4">
        <v>106811.04999999999</v>
      </c>
      <c r="J50" s="4"/>
      <c r="K50" s="4"/>
      <c r="L50" s="4"/>
      <c r="M50" s="4"/>
      <c r="N50" s="20">
        <f>SUM(Tabela23[[#This Row],[Colunas2]:[Colunas13]])</f>
        <v>815821.92999999993</v>
      </c>
    </row>
    <row r="51" spans="1:14" ht="16.5" thickBot="1" x14ac:dyDescent="0.3">
      <c r="A51" s="21" t="s">
        <v>54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/>
      <c r="K51" s="4"/>
      <c r="L51" s="4"/>
      <c r="M51" s="4"/>
      <c r="N51" s="20">
        <f>SUM(Tabela23[[#This Row],[Colunas2]:[Colunas13]])</f>
        <v>0</v>
      </c>
    </row>
    <row r="52" spans="1:14" ht="16.5" thickBot="1" x14ac:dyDescent="0.3">
      <c r="A52" s="18" t="s">
        <v>55</v>
      </c>
      <c r="B52" s="24">
        <v>7376579.3899999987</v>
      </c>
      <c r="C52" s="24">
        <v>6783413.7700000014</v>
      </c>
      <c r="D52" s="24">
        <v>8095988.450000002</v>
      </c>
      <c r="E52" s="24">
        <v>11449597.98</v>
      </c>
      <c r="F52" s="24">
        <v>8956670.379999999</v>
      </c>
      <c r="G52" s="24">
        <v>7867196.9300000016</v>
      </c>
      <c r="H52" s="24">
        <v>11869012.720000001</v>
      </c>
      <c r="I52" s="24">
        <v>8927777.6699999981</v>
      </c>
      <c r="J52" s="24"/>
      <c r="K52" s="24"/>
      <c r="L52" s="24"/>
      <c r="M52" s="24"/>
      <c r="N52" s="20">
        <f>SUM(Tabela23[[#This Row],[Colunas2]:[Colunas13]])</f>
        <v>71326237.289999992</v>
      </c>
    </row>
    <row r="53" spans="1:14" ht="16.5" thickBot="1" x14ac:dyDescent="0.3">
      <c r="A53" s="18" t="s">
        <v>56</v>
      </c>
      <c r="B53" s="20">
        <v>1149705.7500000019</v>
      </c>
      <c r="C53" s="20">
        <v>1650598.1199999992</v>
      </c>
      <c r="D53" s="20">
        <v>367627.47999999765</v>
      </c>
      <c r="E53" s="20">
        <v>-2977751.6400000006</v>
      </c>
      <c r="F53" s="20">
        <v>-524998.01999999955</v>
      </c>
      <c r="G53" s="20">
        <v>1344737.5599999987</v>
      </c>
      <c r="H53" s="20">
        <v>-3396491.75</v>
      </c>
      <c r="I53" s="20">
        <v>-400967.24999999814</v>
      </c>
      <c r="J53" s="20"/>
      <c r="K53" s="20"/>
      <c r="L53" s="20"/>
      <c r="M53" s="20"/>
      <c r="N53" s="20">
        <f>SUM(Tabela23[[#This Row],[Colunas2]:[Colunas13]])</f>
        <v>-2787539.7500000009</v>
      </c>
    </row>
    <row r="54" spans="1:14" ht="32.25" thickBot="1" x14ac:dyDescent="0.3">
      <c r="A54" s="18" t="s">
        <v>57</v>
      </c>
      <c r="B54" s="20">
        <v>68515523.290000007</v>
      </c>
      <c r="C54" s="20">
        <v>70166121.410000011</v>
      </c>
      <c r="D54" s="20">
        <v>70533748.890000001</v>
      </c>
      <c r="E54" s="20">
        <v>67555997.25</v>
      </c>
      <c r="F54" s="20">
        <v>67030999.230000004</v>
      </c>
      <c r="G54" s="20">
        <v>68375736.789999992</v>
      </c>
      <c r="H54" s="20">
        <v>64979245.039999992</v>
      </c>
      <c r="I54" s="20">
        <v>64578277.789999992</v>
      </c>
      <c r="J54" s="20"/>
      <c r="K54" s="20"/>
      <c r="L54" s="20"/>
      <c r="M54" s="20"/>
      <c r="N54" s="28"/>
    </row>
    <row r="55" spans="1:14" ht="16.5" thickBot="1" x14ac:dyDescent="0.3">
      <c r="A55" s="81"/>
      <c r="B55" s="82"/>
      <c r="C55" s="82"/>
      <c r="D55" s="82"/>
      <c r="E55" s="82"/>
      <c r="F55" s="82"/>
      <c r="G55" s="82"/>
      <c r="H55" s="82"/>
      <c r="I55" s="82"/>
      <c r="J55" s="82"/>
      <c r="K55" s="83"/>
      <c r="L55" s="83"/>
      <c r="M55" s="83"/>
      <c r="N55" s="80"/>
    </row>
    <row r="56" spans="1:14" ht="16.5" thickBot="1" x14ac:dyDescent="0.3">
      <c r="A56" s="30" t="s">
        <v>58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2"/>
      <c r="N56" s="56"/>
    </row>
    <row r="57" spans="1:14" ht="16.5" thickBot="1" x14ac:dyDescent="0.3">
      <c r="A57" s="60" t="s">
        <v>19</v>
      </c>
      <c r="B57" s="61" t="s">
        <v>6</v>
      </c>
      <c r="C57" s="62" t="s">
        <v>7</v>
      </c>
      <c r="D57" s="61" t="s">
        <v>8</v>
      </c>
      <c r="E57" s="62" t="s">
        <v>9</v>
      </c>
      <c r="F57" s="61" t="s">
        <v>10</v>
      </c>
      <c r="G57" s="62" t="s">
        <v>23</v>
      </c>
      <c r="H57" s="61" t="s">
        <v>24</v>
      </c>
      <c r="I57" s="62" t="s">
        <v>0</v>
      </c>
      <c r="J57" s="61" t="s">
        <v>1</v>
      </c>
      <c r="K57" s="63" t="s">
        <v>3</v>
      </c>
      <c r="L57" s="64" t="s">
        <v>4</v>
      </c>
      <c r="M57" s="63" t="s">
        <v>5</v>
      </c>
      <c r="N57" s="76"/>
    </row>
    <row r="58" spans="1:14" ht="16.5" thickBot="1" x14ac:dyDescent="0.3">
      <c r="A58" s="60" t="s">
        <v>21</v>
      </c>
      <c r="B58" s="65">
        <v>1015.65</v>
      </c>
      <c r="C58" s="66">
        <v>998.3</v>
      </c>
      <c r="D58" s="65">
        <v>957.5</v>
      </c>
      <c r="E58" s="66">
        <v>618.01</v>
      </c>
      <c r="F58" s="65">
        <v>1859.99</v>
      </c>
      <c r="G58" s="66">
        <v>916.7</v>
      </c>
      <c r="H58" s="65">
        <v>1000</v>
      </c>
      <c r="I58" s="67">
        <v>998.3</v>
      </c>
      <c r="J58" s="68"/>
      <c r="K58" s="67"/>
      <c r="L58" s="68"/>
      <c r="M58" s="67"/>
      <c r="N58" s="77"/>
    </row>
    <row r="59" spans="1:14" ht="16.5" thickBot="1" x14ac:dyDescent="0.3">
      <c r="A59" s="60" t="s">
        <v>22</v>
      </c>
      <c r="B59" s="65">
        <v>68514507.640000001</v>
      </c>
      <c r="C59" s="66">
        <v>70165123.109999999</v>
      </c>
      <c r="D59" s="69">
        <v>70532791.390000001</v>
      </c>
      <c r="E59" s="66">
        <v>67555379.239999995</v>
      </c>
      <c r="F59" s="69">
        <v>67029139.24000001</v>
      </c>
      <c r="G59" s="66">
        <v>68374820.090000004</v>
      </c>
      <c r="H59" s="65">
        <v>64978245.039999999</v>
      </c>
      <c r="I59" s="66">
        <v>64577279.489999995</v>
      </c>
      <c r="J59" s="68"/>
      <c r="K59" s="66"/>
      <c r="L59" s="68"/>
      <c r="M59" s="66"/>
      <c r="N59" s="78"/>
    </row>
    <row r="60" spans="1:14" ht="16.5" thickBot="1" x14ac:dyDescent="0.3">
      <c r="A60" s="60" t="s">
        <v>59</v>
      </c>
      <c r="B60" s="65">
        <v>0</v>
      </c>
      <c r="C60" s="66">
        <v>0</v>
      </c>
      <c r="D60" s="69"/>
      <c r="E60" s="66">
        <v>0</v>
      </c>
      <c r="F60" s="69">
        <v>0</v>
      </c>
      <c r="G60" s="66">
        <v>0</v>
      </c>
      <c r="H60" s="70">
        <v>0</v>
      </c>
      <c r="I60" s="66">
        <v>0</v>
      </c>
      <c r="J60" s="65"/>
      <c r="K60" s="66"/>
      <c r="L60" s="65"/>
      <c r="M60" s="66"/>
      <c r="N60" s="78"/>
    </row>
    <row r="61" spans="1:14" ht="16.5" thickBot="1" x14ac:dyDescent="0.3">
      <c r="A61" s="60" t="s">
        <v>2</v>
      </c>
      <c r="B61" s="71">
        <f>B58+B59+B60</f>
        <v>68515523.290000007</v>
      </c>
      <c r="C61" s="72">
        <f t="shared" ref="C61:M61" si="0">C58+C59+C60</f>
        <v>70166121.409999996</v>
      </c>
      <c r="D61" s="73">
        <f t="shared" si="0"/>
        <v>70533748.890000001</v>
      </c>
      <c r="E61" s="72">
        <f t="shared" si="0"/>
        <v>67555997.25</v>
      </c>
      <c r="F61" s="73">
        <f t="shared" si="0"/>
        <v>67030999.230000012</v>
      </c>
      <c r="G61" s="72">
        <f t="shared" si="0"/>
        <v>68375736.790000007</v>
      </c>
      <c r="H61" s="74">
        <f t="shared" si="0"/>
        <v>64979245.039999999</v>
      </c>
      <c r="I61" s="75">
        <f t="shared" si="0"/>
        <v>64578277.789999992</v>
      </c>
      <c r="J61" s="74">
        <f t="shared" si="0"/>
        <v>0</v>
      </c>
      <c r="K61" s="75">
        <f t="shared" si="0"/>
        <v>0</v>
      </c>
      <c r="L61" s="74">
        <f t="shared" si="0"/>
        <v>0</v>
      </c>
      <c r="M61" s="75">
        <f t="shared" si="0"/>
        <v>0</v>
      </c>
      <c r="N61" s="79"/>
    </row>
    <row r="62" spans="1:14" ht="16.5" thickBot="1" x14ac:dyDescent="0.3">
      <c r="A62" s="81"/>
      <c r="B62" s="85"/>
      <c r="C62" s="85"/>
      <c r="D62" s="85"/>
      <c r="E62" s="81"/>
      <c r="F62" s="85"/>
      <c r="G62" s="81"/>
      <c r="H62" s="85"/>
      <c r="I62" s="81"/>
      <c r="J62" s="85"/>
      <c r="K62" s="86"/>
      <c r="L62" s="87"/>
      <c r="M62" s="87"/>
      <c r="N62" s="84"/>
    </row>
    <row r="63" spans="1:14" ht="16.5" thickBot="1" x14ac:dyDescent="0.3">
      <c r="A63" s="11" t="s">
        <v>60</v>
      </c>
      <c r="B63" s="12"/>
      <c r="C63" s="12"/>
      <c r="D63" s="12"/>
      <c r="E63" s="12"/>
      <c r="F63" s="12"/>
      <c r="G63" s="12"/>
      <c r="H63" s="12"/>
      <c r="I63" s="12"/>
      <c r="J63" s="12"/>
      <c r="K63" s="31"/>
      <c r="L63" s="31"/>
      <c r="M63" s="32"/>
      <c r="N63" s="56"/>
    </row>
    <row r="64" spans="1:14" ht="16.5" thickBot="1" x14ac:dyDescent="0.3">
      <c r="A64" s="33" t="s">
        <v>19</v>
      </c>
      <c r="B64" s="9" t="s">
        <v>6</v>
      </c>
      <c r="C64" s="9" t="s">
        <v>7</v>
      </c>
      <c r="D64" s="9" t="s">
        <v>8</v>
      </c>
      <c r="E64" s="9" t="s">
        <v>9</v>
      </c>
      <c r="F64" s="9" t="s">
        <v>10</v>
      </c>
      <c r="G64" s="9" t="s">
        <v>23</v>
      </c>
      <c r="H64" s="9" t="s">
        <v>24</v>
      </c>
      <c r="I64" s="9" t="s">
        <v>0</v>
      </c>
      <c r="J64" s="9" t="s">
        <v>1</v>
      </c>
      <c r="K64" s="10" t="s">
        <v>3</v>
      </c>
      <c r="L64" s="10" t="s">
        <v>4</v>
      </c>
      <c r="M64" s="10" t="s">
        <v>5</v>
      </c>
      <c r="N64" s="59"/>
    </row>
    <row r="65" spans="1:14" ht="16.5" thickBot="1" x14ac:dyDescent="0.3">
      <c r="A65" s="33" t="s">
        <v>17</v>
      </c>
      <c r="B65" s="4">
        <v>21545414.079999998</v>
      </c>
      <c r="C65" s="5">
        <v>22026479.969999999</v>
      </c>
      <c r="D65" s="45">
        <v>22091874.760000002</v>
      </c>
      <c r="E65" s="5">
        <v>19311031.77</v>
      </c>
      <c r="F65" s="45">
        <v>20131599.149999999</v>
      </c>
      <c r="G65" s="5">
        <v>20379577.379999999</v>
      </c>
      <c r="H65" s="4">
        <v>20546719.149999999</v>
      </c>
      <c r="I65" s="5">
        <v>20711399.869999997</v>
      </c>
      <c r="J65" s="6"/>
      <c r="K65" s="5"/>
      <c r="L65" s="6"/>
      <c r="M65" s="5"/>
      <c r="N65" s="57"/>
    </row>
    <row r="66" spans="1:14" ht="16.5" thickBot="1" x14ac:dyDescent="0.3">
      <c r="A66" s="33" t="s">
        <v>30</v>
      </c>
      <c r="B66" s="42">
        <v>46970109.210000001</v>
      </c>
      <c r="C66" s="44">
        <v>48139641.439999998</v>
      </c>
      <c r="D66" s="45">
        <v>48441874.130000003</v>
      </c>
      <c r="E66" s="44">
        <v>48244965.480000004</v>
      </c>
      <c r="F66" s="45">
        <v>46899400.080000006</v>
      </c>
      <c r="G66" s="44">
        <v>47996159.409999996</v>
      </c>
      <c r="H66" s="23">
        <v>44432525.890000001</v>
      </c>
      <c r="I66" s="5">
        <v>43866877.919999994</v>
      </c>
      <c r="J66" s="4"/>
      <c r="K66" s="5"/>
      <c r="L66" s="4"/>
      <c r="M66" s="5"/>
      <c r="N66" s="57"/>
    </row>
    <row r="67" spans="1:14" ht="16.5" thickBot="1" x14ac:dyDescent="0.3">
      <c r="A67" s="34" t="s">
        <v>2</v>
      </c>
      <c r="B67" s="35">
        <f>B65+B66</f>
        <v>68515523.289999992</v>
      </c>
      <c r="C67" s="55">
        <f t="shared" ref="C67:M67" si="1">C65+C66</f>
        <v>70166121.409999996</v>
      </c>
      <c r="D67" s="35">
        <f>D65+D66</f>
        <v>70533748.890000001</v>
      </c>
      <c r="E67" s="55">
        <f t="shared" ref="E67:F67" si="2">E65+E66</f>
        <v>67555997.25</v>
      </c>
      <c r="F67" s="35">
        <f t="shared" si="2"/>
        <v>67030999.230000004</v>
      </c>
      <c r="G67" s="55">
        <f t="shared" si="1"/>
        <v>68375736.789999992</v>
      </c>
      <c r="H67" s="35">
        <f t="shared" si="1"/>
        <v>64979245.039999999</v>
      </c>
      <c r="I67" s="55">
        <f t="shared" si="1"/>
        <v>64578277.789999992</v>
      </c>
      <c r="J67" s="36">
        <f t="shared" si="1"/>
        <v>0</v>
      </c>
      <c r="K67" s="55">
        <f t="shared" si="1"/>
        <v>0</v>
      </c>
      <c r="L67" s="35">
        <f t="shared" si="1"/>
        <v>0</v>
      </c>
      <c r="M67" s="55">
        <f t="shared" si="1"/>
        <v>0</v>
      </c>
      <c r="N67" s="58"/>
    </row>
    <row r="68" spans="1:14" ht="16.5" thickBot="1" x14ac:dyDescent="0.3">
      <c r="A68" s="91"/>
      <c r="B68" s="89"/>
      <c r="C68" s="89"/>
      <c r="D68" s="89"/>
      <c r="E68" s="89"/>
      <c r="F68" s="89"/>
      <c r="G68" s="89"/>
      <c r="H68" s="89"/>
      <c r="I68" s="89"/>
      <c r="J68" s="90"/>
      <c r="K68" s="89"/>
      <c r="L68" s="89"/>
      <c r="M68" s="89"/>
      <c r="N68" s="88"/>
    </row>
    <row r="69" spans="1:14" ht="16.5" thickBot="1" x14ac:dyDescent="0.3">
      <c r="A69" s="30" t="s">
        <v>27</v>
      </c>
      <c r="B69" s="31"/>
      <c r="C69" s="31"/>
      <c r="D69" s="37"/>
      <c r="E69" s="31"/>
      <c r="F69" s="31"/>
      <c r="G69" s="31"/>
      <c r="H69" s="31"/>
      <c r="I69" s="31"/>
      <c r="J69" s="31"/>
      <c r="K69" s="31"/>
      <c r="L69" s="31"/>
      <c r="M69" s="32"/>
      <c r="N69" s="56"/>
    </row>
    <row r="70" spans="1:14" ht="16.5" thickBot="1" x14ac:dyDescent="0.3">
      <c r="A70" s="3" t="s">
        <v>19</v>
      </c>
      <c r="B70" s="38" t="s">
        <v>28</v>
      </c>
      <c r="C70" s="39"/>
      <c r="D70" s="39"/>
      <c r="E70" s="39"/>
      <c r="F70" s="39"/>
      <c r="G70" s="39"/>
      <c r="H70" s="40"/>
      <c r="I70" s="39"/>
      <c r="J70" s="39"/>
      <c r="K70" s="39"/>
      <c r="L70" s="39"/>
      <c r="M70" s="41"/>
      <c r="N70" s="29"/>
    </row>
    <row r="71" spans="1:14" ht="112.5" customHeight="1" thickBot="1" x14ac:dyDescent="0.3">
      <c r="A71" s="1" t="s">
        <v>6</v>
      </c>
      <c r="B71" s="47" t="s">
        <v>71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9"/>
      <c r="N71" s="7"/>
    </row>
    <row r="72" spans="1:14" ht="105.75" customHeight="1" thickBot="1" x14ac:dyDescent="0.3">
      <c r="A72" s="1" t="s">
        <v>7</v>
      </c>
      <c r="B72" s="50" t="s">
        <v>75</v>
      </c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1"/>
    </row>
    <row r="73" spans="1:14" ht="118.5" customHeight="1" thickBot="1" x14ac:dyDescent="0.3">
      <c r="A73" s="1" t="s">
        <v>8</v>
      </c>
      <c r="B73" s="47" t="s">
        <v>76</v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9"/>
    </row>
    <row r="74" spans="1:14" ht="189.75" customHeight="1" thickBot="1" x14ac:dyDescent="0.3">
      <c r="A74" s="1" t="s">
        <v>9</v>
      </c>
      <c r="B74" s="50" t="s">
        <v>77</v>
      </c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1"/>
    </row>
    <row r="75" spans="1:14" ht="143.25" customHeight="1" thickBot="1" x14ac:dyDescent="0.3">
      <c r="A75" s="1" t="s">
        <v>10</v>
      </c>
      <c r="B75" s="47" t="s">
        <v>78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9"/>
    </row>
    <row r="76" spans="1:14" ht="179.25" customHeight="1" thickBot="1" x14ac:dyDescent="0.3">
      <c r="A76" s="1" t="s">
        <v>23</v>
      </c>
      <c r="B76" s="50" t="s">
        <v>79</v>
      </c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1"/>
    </row>
    <row r="77" spans="1:14" ht="120" customHeight="1" thickBot="1" x14ac:dyDescent="0.3">
      <c r="A77" s="1" t="s">
        <v>24</v>
      </c>
      <c r="B77" s="47" t="s">
        <v>80</v>
      </c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9"/>
    </row>
    <row r="78" spans="1:14" ht="125.1" customHeight="1" thickBot="1" x14ac:dyDescent="0.3">
      <c r="A78" s="1" t="s">
        <v>0</v>
      </c>
      <c r="B78" s="52" t="s">
        <v>82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4"/>
    </row>
    <row r="79" spans="1:14" ht="16.5" thickBot="1" x14ac:dyDescent="0.3">
      <c r="A79" s="1" t="s">
        <v>1</v>
      </c>
      <c r="B79" s="47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9"/>
    </row>
    <row r="80" spans="1:14" ht="16.5" thickBot="1" x14ac:dyDescent="0.3">
      <c r="A80" s="1" t="s">
        <v>3</v>
      </c>
      <c r="B80" s="52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4"/>
    </row>
    <row r="81" spans="1:13" ht="16.5" thickBot="1" x14ac:dyDescent="0.3">
      <c r="A81" s="1" t="s">
        <v>4</v>
      </c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9"/>
    </row>
    <row r="82" spans="1:13" ht="16.5" thickBot="1" x14ac:dyDescent="0.3">
      <c r="A82" s="2" t="s">
        <v>5</v>
      </c>
      <c r="B82" s="52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4"/>
    </row>
  </sheetData>
  <protectedRanges>
    <protectedRange sqref="I19:J32" name="Intervalo2_2"/>
    <protectedRange sqref="B57:M57 B61:M61 B54:M55" name="Intervalo5_2_5"/>
    <protectedRange sqref="B52:M53 B56:M56" name="Intervalo5_1_4"/>
    <protectedRange sqref="K59" name="Intervalo5_2_8"/>
    <protectedRange sqref="K58" name="Intervalo5_1_8"/>
    <protectedRange sqref="L59" name="Intervalo5_2_10"/>
    <protectedRange sqref="L58" name="Intervalo5_1_10"/>
    <protectedRange sqref="B59" name="Intervalo5_2_11"/>
    <protectedRange sqref="B58" name="Intervalo5_1_11"/>
    <protectedRange sqref="E59" name="Intervalo5_2"/>
    <protectedRange sqref="E58" name="Intervalo5_1"/>
    <protectedRange sqref="H59" name="Intervalo5_2_4"/>
    <protectedRange sqref="H58" name="Intervalo5_1_5"/>
    <protectedRange sqref="I59" name="Intervalo5_2_2"/>
    <protectedRange sqref="I58" name="Intervalo5_1_2"/>
    <protectedRange sqref="J59" name="Intervalo5_2_6"/>
    <protectedRange sqref="J58" name="Intervalo5_1_6"/>
    <protectedRange sqref="M59" name="Intervalo5_2_7"/>
    <protectedRange sqref="M58" name="Intervalo5_1_7"/>
    <protectedRange sqref="C59" name="Intervalo5_2_9"/>
    <protectedRange sqref="C58" name="Intervalo5_1_9"/>
    <protectedRange sqref="D59" name="Intervalo5_2_12"/>
    <protectedRange sqref="D58" name="Intervalo5_1_12"/>
    <protectedRange sqref="F59" name="Intervalo5_2_13"/>
    <protectedRange sqref="F58" name="Intervalo5_1_13"/>
    <protectedRange sqref="G58" name="Intervalo5_1_1"/>
    <protectedRange sqref="G66" name="Intervalo5_1_4_1"/>
  </protectedRanges>
  <mergeCells count="13">
    <mergeCell ref="B75:M75"/>
    <mergeCell ref="B81:M81"/>
    <mergeCell ref="B82:M82"/>
    <mergeCell ref="B76:M76"/>
    <mergeCell ref="B77:M77"/>
    <mergeCell ref="B78:M78"/>
    <mergeCell ref="B79:M79"/>
    <mergeCell ref="B80:M80"/>
    <mergeCell ref="K1:M1"/>
    <mergeCell ref="B71:M71"/>
    <mergeCell ref="B72:M72"/>
    <mergeCell ref="B73:M73"/>
    <mergeCell ref="B74:M74"/>
  </mergeCells>
  <dataValidations count="2">
    <dataValidation type="custom" allowBlank="1" showInputMessage="1" showErrorMessage="1" error="CORRIGIR" sqref="C59:D59 F59" xr:uid="{00000000-0002-0000-0000-000000000000}">
      <formula1>$P$54=0</formula1>
    </dataValidation>
    <dataValidation type="custom" allowBlank="1" showInputMessage="1" showErrorMessage="1" error="CORRIGIR" sqref="C66:D66 F66" xr:uid="{00000000-0002-0000-0000-000001000000}">
      <formula1>$P$61=0</formula1>
    </dataValidation>
  </dataValidations>
  <pageMargins left="0.19685039370078741" right="0.19685039370078741" top="0.93333333333333335" bottom="1.2150462962962962" header="0.19685039370078741" footer="0.31496062992125984"/>
  <pageSetup paperSize="9" scale="55" fitToHeight="0" orientation="landscape" r:id="rId1"/>
  <headerFooter>
    <oddHeader xml:space="preserve">&amp;L    &amp;G&amp;C&amp;"-,Negrito"&amp;12RELATÓRIO - GESTÃO EM SAÚDE
RELATÓRIO - DEMONSTRATIVO DO FLUXO DE CAIXA
HOSPITAL DAS CLÍNICAS DE BAURU - PERÍODO: 2024&amp;R  .
</oddHeader>
    <oddFooter xml:space="preserve">&amp;C&amp;12 Rua Galileu Galilei nº 1800 sala 203 – Bairro Condomínio Itamaraty –14024-193 – Ribeirão Preto – SP
Fone: (16) 3505 8152 – E-mail: pcontas@faepa.br
CNPJ 57.722.118/0005-74 – Sede Administrativa </oddFooter>
  </headerFooter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Fluxo de Caixa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f0204</dc:creator>
  <cp:lastModifiedBy>Eduardo Rodrigues de Oliveira</cp:lastModifiedBy>
  <cp:lastPrinted>2024-08-05T12:33:48Z</cp:lastPrinted>
  <dcterms:created xsi:type="dcterms:W3CDTF">2008-07-21T21:08:00Z</dcterms:created>
  <dcterms:modified xsi:type="dcterms:W3CDTF">2024-09-03T11:56:12Z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1987554530</vt:i4>
  </property>
  <property fmtid="{D5CDD505-2E9C-101B-9397-08002B2CF9AE}" pid="3" name="_NewReviewCycle">
    <vt:lpwstr/>
  </property>
  <property fmtid="{D5CDD505-2E9C-101B-9397-08002B2CF9AE}" pid="4" name="_EmailSubject">
    <vt:lpwstr>prestação contas 11 2008.xls</vt:lpwstr>
  </property>
  <property fmtid="{D5CDD505-2E9C-101B-9397-08002B2CF9AE}" pid="5" name="_AuthorEmail">
    <vt:lpwstr>scofaepa@hcrp.fmrp.usp.br</vt:lpwstr>
  </property>
  <property fmtid="{D5CDD505-2E9C-101B-9397-08002B2CF9AE}" pid="6" name="_AuthorEmailDisplayName">
    <vt:lpwstr>Rita Osorio</vt:lpwstr>
  </property>
  <property fmtid="{D5CDD505-2E9C-101B-9397-08002B2CF9AE}" pid="7" name="_PreviousAdHocReviewCycleID">
    <vt:i4>1920450804</vt:i4>
  </property>
  <property fmtid="{D5CDD505-2E9C-101B-9397-08002B2CF9AE}" pid="8" name="_ReviewingToolsShownOnce">
    <vt:lpwstr/>
  </property>
</Properties>
</file>