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5. HCB - BAURU\HCB 2025\Fluxo de Caixa e Resultado Operacional\"/>
    </mc:Choice>
  </mc:AlternateContent>
  <xr:revisionPtr revIDLastSave="0" documentId="13_ncr:1_{67DD026D-7175-414F-9C2F-A5E977D591C2}" xr6:coauthVersionLast="47" xr6:coauthVersionMax="47" xr10:uidLastSave="{00000000-0000-0000-0000-000000000000}"/>
  <bookViews>
    <workbookView xWindow="-28920" yWindow="-120" windowWidth="29040" windowHeight="15720" tabRatio="755" xr2:uid="{00000000-000D-0000-FFFF-FFFF00000000}"/>
  </bookViews>
  <sheets>
    <sheet name="Fluxo de Caixa" sheetId="35" r:id="rId1"/>
    <sheet name="Correção" sheetId="3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35" l="1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7" i="35" l="1"/>
  <c r="N6" i="35"/>
  <c r="E67" i="35" l="1"/>
  <c r="F67" i="35"/>
  <c r="C61" i="35" l="1"/>
  <c r="D61" i="35"/>
  <c r="E61" i="35"/>
  <c r="F61" i="35"/>
  <c r="G61" i="35"/>
  <c r="H61" i="35"/>
  <c r="I61" i="35"/>
  <c r="J61" i="35"/>
  <c r="K61" i="35"/>
  <c r="L61" i="35"/>
  <c r="M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5" i="35"/>
</calcChain>
</file>

<file path=xl/sharedStrings.xml><?xml version="1.0" encoding="utf-8"?>
<sst xmlns="http://schemas.openxmlformats.org/spreadsheetml/2006/main" count="135" uniqueCount="83">
  <si>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</si>
  <si>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</si>
  <si>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</si>
  <si>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</si>
  <si>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</si>
  <si>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</si>
  <si>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</si>
  <si>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</si>
  <si>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</si>
  <si>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</si>
  <si>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</si>
  <si>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</si>
  <si>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</si>
  <si>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</si>
  <si>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</si>
  <si>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</si>
  <si>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</si>
  <si>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</si>
  <si>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</si>
  <si>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</si>
  <si>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</si>
  <si>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</si>
  <si>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</si>
  <si>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</si>
  <si>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</si>
  <si>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</si>
  <si>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</si>
  <si>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</si>
  <si>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</si>
  <si>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</si>
  <si>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</si>
  <si>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</si>
  <si>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</si>
  <si>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</si>
  <si>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</si>
  <si>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</si>
  <si>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</si>
  <si>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</si>
  <si>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</si>
  <si>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</si>
  <si>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</si>
  <si>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</si>
  <si>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</si>
  <si>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</si>
  <si>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</si>
  <si>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</si>
  <si>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</si>
  <si>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</si>
  <si>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</si>
  <si>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</si>
  <si>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</si>
  <si>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</si>
  <si>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</si>
  <si>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</si>
  <si>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</si>
  <si>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</si>
  <si>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</si>
  <si>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</si>
  <si>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</si>
  <si>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</si>
  <si>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</si>
  <si>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</si>
  <si>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</si>
  <si>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</si>
  <si>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</si>
  <si>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</si>
  <si>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</si>
  <si>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</si>
  <si>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</si>
  <si>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</si>
  <si>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</si>
  <si>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</si>
  <si>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616 - Fluxo de Caixa</t>
  </si>
  <si>
    <t>617 - Saldo Bancário</t>
  </si>
  <si>
    <t>371 - Observação</t>
  </si>
  <si>
    <r>
      <rPr>
        <b/>
        <sz val="11"/>
        <color theme="1"/>
        <rFont val="Calibri"/>
        <family val="2"/>
        <scheme val="minor"/>
      </rPr>
      <t>"Outras Receitas" R$ 236,98</t>
    </r>
    <r>
      <rPr>
        <sz val="11"/>
        <color theme="1"/>
        <rFont val="Calibri"/>
        <family val="2"/>
        <scheme val="minor"/>
      </rPr>
      <t xml:space="preserve">
- Estorno de Despesas Glosadas ref. ex. 2022 R$ 236,98
</t>
    </r>
    <r>
      <rPr>
        <b/>
        <sz val="11"/>
        <color theme="1"/>
        <rFont val="Calibri"/>
        <family val="2"/>
        <scheme val="minor"/>
      </rPr>
      <t>"Outras Despesas com Pessoal" R$ 241.836,92 subcontas:</t>
    </r>
    <r>
      <rPr>
        <sz val="11"/>
        <color theme="1"/>
        <rFont val="Calibri"/>
        <family val="2"/>
        <scheme val="minor"/>
      </rPr>
      <t xml:space="preserve">
- Empréstimo Consignado R$ 180.021,54
- Pensão Judicial R$ 7.308,77
- Sindical R$ 15.650,68
- Convênio Médico R$ 38.855,93
</t>
    </r>
    <r>
      <rPr>
        <b/>
        <sz val="11"/>
        <color theme="1"/>
        <rFont val="Calibri"/>
        <family val="2"/>
        <scheme val="minor"/>
      </rPr>
      <t>"Financeiras" R$ 1.424,00 subconta:</t>
    </r>
    <r>
      <rPr>
        <sz val="11"/>
        <color theme="1"/>
        <rFont val="Calibri"/>
        <family val="2"/>
        <scheme val="minor"/>
      </rPr>
      <t xml:space="preserve">
- Tarifas Bancárias: R$ 1.424,00</t>
    </r>
  </si>
  <si>
    <r>
      <rPr>
        <b/>
        <sz val="11"/>
        <rFont val="Calibri"/>
        <family val="2"/>
        <scheme val="minor"/>
      </rPr>
      <t>"Outras Despesas com Pessoal" R$ 233.833,46 subcontas:</t>
    </r>
    <r>
      <rPr>
        <sz val="11"/>
        <rFont val="Calibri"/>
        <family val="2"/>
        <scheme val="minor"/>
      </rPr>
      <t xml:space="preserve">
- Empréstimo Consignado R$ 181.077,81
- Pensão Judicial R$ 5.284,20
- Sindical R$ 9.535,63
- Convênio Médico R$ 37.935,82
</t>
    </r>
    <r>
      <rPr>
        <b/>
        <sz val="11"/>
        <rFont val="Calibri"/>
        <family val="2"/>
        <scheme val="minor"/>
      </rPr>
      <t xml:space="preserve">"Financeiras" R$ 1.353,80 subconta:
</t>
    </r>
    <r>
      <rPr>
        <sz val="11"/>
        <rFont val="Calibri"/>
        <family val="2"/>
        <scheme val="minor"/>
      </rPr>
      <t>- Tarifas Bancárias: R$ 1.345,68
- Juros pagos: R$ 8,12</t>
    </r>
  </si>
  <si>
    <r>
      <rPr>
        <b/>
        <sz val="11"/>
        <color theme="1"/>
        <rFont val="Calibri"/>
        <family val="2"/>
        <scheme val="minor"/>
      </rPr>
      <t>"Outras Despesas com Pessoal" R$ 254.894,68 subcontas:</t>
    </r>
    <r>
      <rPr>
        <sz val="11"/>
        <color theme="1"/>
        <rFont val="Calibri"/>
        <family val="2"/>
        <scheme val="minor"/>
      </rPr>
      <t xml:space="preserve">
- Empréstimo Consignado R$ 185.459,07
- Pensão Judicial R$ 8.784,11
- Sindical R$ 13.554,40
- Convênio Médico R$ 47.097,10</t>
    </r>
  </si>
  <si>
    <t>DE:</t>
  </si>
  <si>
    <t>PARA:</t>
  </si>
  <si>
    <t>MARÇO</t>
  </si>
  <si>
    <r>
      <rPr>
        <b/>
        <sz val="11"/>
        <rFont val="Calibri"/>
        <family val="2"/>
        <scheme val="minor"/>
      </rPr>
      <t>"Outras Receitas" R$ 109.406,37:</t>
    </r>
    <r>
      <rPr>
        <sz val="11"/>
        <rFont val="Calibri"/>
        <family val="2"/>
        <scheme val="minor"/>
      </rPr>
      <t xml:space="preserve">
- Devolução de Valores do Rateio 2023-2024 R$ 109.406,37
</t>
    </r>
    <r>
      <rPr>
        <b/>
        <sz val="11"/>
        <rFont val="Calibri"/>
        <family val="2"/>
        <scheme val="minor"/>
      </rPr>
      <t>"Outras Despesas com Pessoal" R$ 249.416,65:</t>
    </r>
    <r>
      <rPr>
        <sz val="11"/>
        <rFont val="Calibri"/>
        <family val="2"/>
        <scheme val="minor"/>
      </rPr>
      <t xml:space="preserve">
- Empréstimo Consignado R$ 179.588,09
- Pensão Judicial R$ 9.626,88
- Sindical R$ 12.863,60
- Convênio Médico R$ 47.338,08
</t>
    </r>
    <r>
      <rPr>
        <b/>
        <sz val="11"/>
        <rFont val="Calibri"/>
        <family val="2"/>
        <scheme val="minor"/>
      </rPr>
      <t>"Financeiras" R$ 58,08:</t>
    </r>
    <r>
      <rPr>
        <sz val="11"/>
        <rFont val="Calibri"/>
        <family val="2"/>
        <scheme val="minor"/>
      </rPr>
      <t xml:space="preserve">
- Tarifas bancárias R$ 66,20
</t>
    </r>
    <r>
      <rPr>
        <sz val="11"/>
        <color rgb="FFFF0000"/>
        <rFont val="Calibri"/>
        <family val="2"/>
        <scheme val="minor"/>
      </rPr>
      <t>- Estorno de juros pagos -R$ 8,12</t>
    </r>
  </si>
  <si>
    <r>
      <rPr>
        <b/>
        <sz val="11"/>
        <color theme="1"/>
        <rFont val="Calibri"/>
        <family val="2"/>
        <scheme val="minor"/>
      </rPr>
      <t>"Outras Despesas com Pessoal" R$ 264.894,11 subcontas:</t>
    </r>
    <r>
      <rPr>
        <sz val="11"/>
        <color theme="1"/>
        <rFont val="Calibri"/>
        <family val="2"/>
        <scheme val="minor"/>
      </rPr>
      <t xml:space="preserve">
- Empréstimo Consignado R$ 184.457,05
- Pensão Judicial R$ 8578,30
- Sindical R$ 19.813,75
- Convênio Médico R$ 52.045,01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</si>
</sst>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5" fillId="0" borderId="0" applyNumberFormat="0" applyFill="0" applyBorder="0" applyAlignment="0" applyProtection="0"/>
  </cellStyleXfs>
  <cellXfs count="111">
    <xf numFmtId="0" fontId="0" fillId="0" borderId="0" xfId="0"/>
    <xf numFmtId="43" fontId="0" fillId="0" borderId="0" xfId="7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7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3" fontId="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0" borderId="0" xfId="7" applyFont="1" applyBorder="1" applyAlignment="1">
      <alignment horizontal="right" vertical="center"/>
    </xf>
    <xf numFmtId="43" fontId="2" fillId="0" borderId="0" xfId="7" applyFont="1" applyBorder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horizontal="right" vertical="center" wrapText="1"/>
    </xf>
    <xf numFmtId="43" fontId="3" fillId="0" borderId="0" xfId="7" applyFont="1" applyBorder="1" applyAlignment="1">
      <alignment horizontal="center" vertical="center"/>
    </xf>
    <xf numFmtId="43" fontId="3" fillId="0" borderId="0" xfId="7" applyFont="1" applyFill="1" applyBorder="1" applyAlignment="1">
      <alignment horizontal="center" vertical="center"/>
    </xf>
    <xf numFmtId="43" fontId="2" fillId="0" borderId="0" xfId="7" applyFont="1" applyFill="1" applyBorder="1" applyAlignment="1">
      <alignment vertical="center"/>
    </xf>
    <xf numFmtId="43" fontId="3" fillId="0" borderId="0" xfId="0" applyNumberFormat="1" applyFont="1" applyAlignment="1">
      <alignment vertical="center" wrapText="1"/>
    </xf>
    <xf numFmtId="43" fontId="3" fillId="0" borderId="0" xfId="0" applyNumberFormat="1" applyFont="1" applyAlignment="1">
      <alignment vertical="center"/>
    </xf>
    <xf numFmtId="43" fontId="3" fillId="0" borderId="0" xfId="7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43" fontId="3" fillId="0" borderId="14" xfId="7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43" fontId="2" fillId="0" borderId="17" xfId="7" applyFont="1" applyBorder="1" applyAlignment="1">
      <alignment vertical="center"/>
    </xf>
    <xf numFmtId="43" fontId="2" fillId="0" borderId="18" xfId="7" applyFont="1" applyBorder="1" applyAlignment="1">
      <alignment vertical="center"/>
    </xf>
    <xf numFmtId="43" fontId="2" fillId="0" borderId="17" xfId="7" applyFont="1" applyFill="1" applyBorder="1" applyAlignment="1">
      <alignment vertical="center"/>
    </xf>
    <xf numFmtId="43" fontId="3" fillId="0" borderId="18" xfId="7" applyFont="1" applyBorder="1" applyAlignment="1">
      <alignment vertical="center"/>
    </xf>
    <xf numFmtId="43" fontId="3" fillId="0" borderId="17" xfId="7" applyFont="1" applyBorder="1" applyAlignment="1">
      <alignment horizontal="right" vertical="center"/>
    </xf>
    <xf numFmtId="43" fontId="4" fillId="0" borderId="17" xfId="7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43" fontId="3" fillId="0" borderId="17" xfId="7" applyFont="1" applyBorder="1" applyAlignment="1">
      <alignment vertical="center"/>
    </xf>
    <xf numFmtId="43" fontId="3" fillId="3" borderId="17" xfId="7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43" fontId="3" fillId="0" borderId="20" xfId="7" applyFont="1" applyBorder="1" applyAlignment="1">
      <alignment vertical="center"/>
    </xf>
    <xf numFmtId="43" fontId="21" fillId="0" borderId="21" xfId="7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 wrapText="1"/>
    </xf>
    <xf numFmtId="43" fontId="2" fillId="3" borderId="24" xfId="7" applyFont="1" applyFill="1" applyBorder="1" applyAlignment="1">
      <alignment horizontal="center" vertical="center"/>
    </xf>
    <xf numFmtId="43" fontId="3" fillId="3" borderId="24" xfId="7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43" fontId="2" fillId="2" borderId="17" xfId="7" applyFont="1" applyFill="1" applyBorder="1" applyAlignment="1">
      <alignment vertical="center"/>
    </xf>
    <xf numFmtId="43" fontId="2" fillId="2" borderId="17" xfId="7" applyFont="1" applyFill="1" applyBorder="1" applyAlignment="1">
      <alignment horizontal="right" vertical="center"/>
    </xf>
    <xf numFmtId="43" fontId="2" fillId="0" borderId="17" xfId="7" applyFont="1" applyBorder="1" applyAlignment="1">
      <alignment horizontal="right" vertical="center"/>
    </xf>
    <xf numFmtId="43" fontId="2" fillId="2" borderId="23" xfId="7" applyFont="1" applyFill="1" applyBorder="1" applyAlignment="1">
      <alignment horizontal="right" vertical="center"/>
    </xf>
    <xf numFmtId="43" fontId="2" fillId="2" borderId="23" xfId="7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43" fontId="3" fillId="0" borderId="26" xfId="7" applyFont="1" applyBorder="1" applyAlignment="1">
      <alignment horizontal="center" vertical="center"/>
    </xf>
    <xf numFmtId="43" fontId="3" fillId="2" borderId="26" xfId="7" applyFont="1" applyFill="1" applyBorder="1" applyAlignment="1">
      <alignment horizontal="center" vertical="center"/>
    </xf>
    <xf numFmtId="43" fontId="3" fillId="2" borderId="27" xfId="7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3" fontId="3" fillId="0" borderId="17" xfId="7" applyFont="1" applyBorder="1" applyAlignment="1">
      <alignment horizontal="center" vertical="center" wrapText="1"/>
    </xf>
    <xf numFmtId="43" fontId="3" fillId="3" borderId="17" xfId="7" applyFont="1" applyFill="1" applyBorder="1" applyAlignment="1">
      <alignment horizontal="center" vertical="center" wrapText="1"/>
    </xf>
    <xf numFmtId="43" fontId="3" fillId="0" borderId="17" xfId="7" applyFont="1" applyBorder="1" applyAlignment="1">
      <alignment horizontal="center" vertical="center"/>
    </xf>
    <xf numFmtId="43" fontId="3" fillId="3" borderId="23" xfId="7" applyFont="1" applyFill="1" applyBorder="1" applyAlignment="1">
      <alignment horizontal="center" vertical="center"/>
    </xf>
    <xf numFmtId="43" fontId="2" fillId="0" borderId="17" xfId="7" applyFont="1" applyBorder="1" applyAlignment="1" applyProtection="1">
      <alignment vertical="center"/>
      <protection locked="0"/>
    </xf>
    <xf numFmtId="0" fontId="3" fillId="3" borderId="25" xfId="0" applyFont="1" applyFill="1" applyBorder="1" applyAlignment="1">
      <alignment horizontal="center" vertical="center" wrapText="1"/>
    </xf>
    <xf numFmtId="43" fontId="3" fillId="0" borderId="26" xfId="7" applyFont="1" applyFill="1" applyBorder="1" applyAlignment="1">
      <alignment horizontal="center" vertical="center"/>
    </xf>
    <xf numFmtId="43" fontId="3" fillId="3" borderId="26" xfId="7" applyFont="1" applyFill="1" applyBorder="1" applyAlignment="1">
      <alignment horizontal="center" vertical="center"/>
    </xf>
    <xf numFmtId="43" fontId="3" fillId="3" borderId="27" xfId="7" applyFont="1" applyFill="1" applyBorder="1" applyAlignment="1">
      <alignment horizontal="center" vertical="center"/>
    </xf>
    <xf numFmtId="43" fontId="3" fillId="2" borderId="11" xfId="0" applyNumberFormat="1" applyFont="1" applyFill="1" applyBorder="1" applyAlignment="1">
      <alignment horizontal="center" vertical="center"/>
    </xf>
    <xf numFmtId="43" fontId="3" fillId="3" borderId="22" xfId="7" applyFont="1" applyFill="1" applyBorder="1" applyAlignment="1">
      <alignment horizontal="center" vertical="center" wrapText="1"/>
    </xf>
    <xf numFmtId="43" fontId="21" fillId="0" borderId="22" xfId="7" applyFont="1" applyFill="1" applyBorder="1" applyAlignment="1">
      <alignment horizontal="center" vertical="center" wrapText="1"/>
    </xf>
    <xf numFmtId="43" fontId="21" fillId="3" borderId="22" xfId="7" applyFont="1" applyFill="1" applyBorder="1" applyAlignment="1">
      <alignment horizontal="center" vertical="center" wrapText="1"/>
    </xf>
    <xf numFmtId="43" fontId="21" fillId="3" borderId="25" xfId="7" applyFont="1" applyFill="1" applyBorder="1" applyAlignment="1">
      <alignment horizontal="center" vertical="center" wrapText="1"/>
    </xf>
    <xf numFmtId="43" fontId="3" fillId="0" borderId="31" xfId="7" applyFont="1" applyFill="1" applyBorder="1" applyAlignment="1">
      <alignment vertical="center"/>
    </xf>
    <xf numFmtId="43" fontId="2" fillId="0" borderId="31" xfId="7" applyFont="1" applyFill="1" applyBorder="1" applyAlignment="1">
      <alignment vertical="center"/>
    </xf>
    <xf numFmtId="43" fontId="3" fillId="0" borderId="27" xfId="7" applyFont="1" applyFill="1" applyBorder="1" applyAlignment="1">
      <alignment vertical="center"/>
    </xf>
    <xf numFmtId="0" fontId="2" fillId="35" borderId="28" xfId="0" applyFont="1" applyFill="1" applyBorder="1" applyAlignment="1">
      <alignment vertical="center" wrapText="1"/>
    </xf>
    <xf numFmtId="43" fontId="2" fillId="36" borderId="21" xfId="7" applyFont="1" applyFill="1" applyBorder="1" applyAlignment="1">
      <alignment vertical="center"/>
    </xf>
    <xf numFmtId="43" fontId="2" fillId="36" borderId="31" xfId="7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43" fontId="3" fillId="0" borderId="21" xfId="7" applyFont="1" applyFill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43" fontId="2" fillId="0" borderId="21" xfId="7" applyFont="1" applyFill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43" fontId="3" fillId="0" borderId="30" xfId="7" applyFont="1" applyFill="1" applyBorder="1" applyAlignment="1">
      <alignment vertical="center"/>
    </xf>
    <xf numFmtId="0" fontId="3" fillId="37" borderId="28" xfId="0" applyFont="1" applyFill="1" applyBorder="1" applyAlignment="1">
      <alignment horizontal="center" vertical="center" wrapText="1"/>
    </xf>
    <xf numFmtId="0" fontId="3" fillId="37" borderId="21" xfId="0" applyFont="1" applyFill="1" applyBorder="1" applyAlignment="1">
      <alignment horizontal="center" vertical="center"/>
    </xf>
    <xf numFmtId="0" fontId="3" fillId="37" borderId="31" xfId="0" applyFont="1" applyFill="1" applyBorder="1" applyAlignment="1">
      <alignment horizontal="center" vertical="center"/>
    </xf>
    <xf numFmtId="0" fontId="3" fillId="37" borderId="10" xfId="0" applyFont="1" applyFill="1" applyBorder="1" applyAlignment="1">
      <alignment horizontal="center" vertical="center" wrapText="1"/>
    </xf>
    <xf numFmtId="0" fontId="3" fillId="37" borderId="11" xfId="0" applyFont="1" applyFill="1" applyBorder="1" applyAlignment="1">
      <alignment vertical="center" wrapText="1"/>
    </xf>
    <xf numFmtId="0" fontId="3" fillId="37" borderId="12" xfId="0" applyFont="1" applyFill="1" applyBorder="1" applyAlignment="1">
      <alignment vertical="center" wrapText="1"/>
    </xf>
    <xf numFmtId="0" fontId="0" fillId="0" borderId="17" xfId="7" applyNumberFormat="1" applyFont="1" applyFill="1" applyBorder="1" applyAlignment="1">
      <alignment horizontal="left" vertical="center" wrapText="1"/>
    </xf>
    <xf numFmtId="0" fontId="0" fillId="0" borderId="23" xfId="7" applyNumberFormat="1" applyFont="1" applyFill="1" applyBorder="1" applyAlignment="1">
      <alignment horizontal="left" vertical="center" wrapText="1"/>
    </xf>
    <xf numFmtId="0" fontId="22" fillId="3" borderId="26" xfId="7" applyNumberFormat="1" applyFont="1" applyFill="1" applyBorder="1" applyAlignment="1">
      <alignment horizontal="left" vertical="center" wrapText="1"/>
    </xf>
    <xf numFmtId="0" fontId="22" fillId="3" borderId="27" xfId="7" applyNumberFormat="1" applyFont="1" applyFill="1" applyBorder="1" applyAlignment="1">
      <alignment horizontal="left" vertical="center" wrapText="1"/>
    </xf>
    <xf numFmtId="0" fontId="22" fillId="3" borderId="17" xfId="7" applyNumberFormat="1" applyFont="1" applyFill="1" applyBorder="1" applyAlignment="1" applyProtection="1">
      <alignment horizontal="left" vertical="center" wrapText="1"/>
      <protection locked="0"/>
    </xf>
    <xf numFmtId="0" fontId="22" fillId="3" borderId="23" xfId="7" applyNumberFormat="1" applyFont="1" applyFill="1" applyBorder="1" applyAlignment="1" applyProtection="1">
      <alignment horizontal="left" vertical="center" wrapText="1"/>
      <protection locked="0"/>
    </xf>
    <xf numFmtId="0" fontId="22" fillId="3" borderId="17" xfId="7" applyNumberFormat="1" applyFont="1" applyFill="1" applyBorder="1" applyAlignment="1">
      <alignment horizontal="left" vertical="center" wrapText="1"/>
    </xf>
    <xf numFmtId="0" fontId="22" fillId="3" borderId="23" xfId="7" applyNumberFormat="1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ítulo 5" xfId="52" xr:uid="{00000000-0005-0000-0000-00002E000000}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sz val="12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border>
        <top style="thin">
          <color theme="0" tint="-0.24994659260841701"/>
        </top>
      </border>
    </dxf>
    <dxf>
      <alignment vertical="center" textRotation="0" indent="0" justifyLastLine="0" shrinkToFit="0" readingOrder="0"/>
    </dxf>
    <dxf>
      <border diagonalUp="0" diagonalDown="0">
        <left style="medium">
          <color auto="1"/>
        </left>
        <right style="medium">
          <color auto="1"/>
        </right>
        <top style="thin">
          <color theme="0" tint="-0.2499465926084170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3" displayName="Tabela23" ref="A2:N54" headerRowCount="0" totalsRowShown="0" headerRowDxfId="45" dataDxfId="44" totalsRowDxfId="42" tableBorderDxfId="43" totalsRowBorderDxfId="41">
  <tableColumns count="14">
    <tableColumn id="1" xr3:uid="{00000000-0010-0000-0000-000001000000}" name="Colunas1" headerRowDxfId="40" dataDxfId="39" totalsRowDxfId="38"/>
    <tableColumn id="2" xr3:uid="{00000000-0010-0000-0000-000002000000}" name="Colunas2" headerRowDxfId="37" dataDxfId="36" totalsRowDxfId="35"/>
    <tableColumn id="3" xr3:uid="{00000000-0010-0000-0000-000003000000}" name="Colunas3" headerRowDxfId="34" dataDxfId="33" totalsRowDxfId="32"/>
    <tableColumn id="4" xr3:uid="{00000000-0010-0000-0000-000004000000}" name="Colunas4" headerRowDxfId="31" dataDxfId="30" totalsRowDxfId="29"/>
    <tableColumn id="5" xr3:uid="{00000000-0010-0000-0000-000005000000}" name="Colunas5" headerRowDxfId="28" dataDxfId="27" totalsRowDxfId="26" dataCellStyle="Vírgula"/>
    <tableColumn id="6" xr3:uid="{00000000-0010-0000-0000-000006000000}" name="Colunas6" headerRowDxfId="25" dataDxfId="24" totalsRowDxfId="23"/>
    <tableColumn id="7" xr3:uid="{00000000-0010-0000-0000-000007000000}" name="Colunas7" headerRowDxfId="22" dataDxfId="21" totalsRowDxfId="20"/>
    <tableColumn id="8" xr3:uid="{00000000-0010-0000-0000-000008000000}" name="Colunas8" headerRowDxfId="19" dataDxfId="18" totalsRowDxfId="17"/>
    <tableColumn id="9" xr3:uid="{00000000-0010-0000-0000-000009000000}" name="Colunas9" headerRowDxfId="16" dataDxfId="15" totalsRowDxfId="14"/>
    <tableColumn id="10" xr3:uid="{00000000-0010-0000-0000-00000A000000}" name="Colunas10" headerRowDxfId="13" dataDxfId="12" totalsRowDxfId="11" dataCellStyle="Vírgula"/>
    <tableColumn id="11" xr3:uid="{00000000-0010-0000-0000-00000B000000}" name="Colunas11" headerRowDxfId="10" dataDxfId="9" totalsRowDxfId="8"/>
    <tableColumn id="12" xr3:uid="{00000000-0010-0000-0000-00000C000000}" name="Colunas12" headerRowDxfId="7" dataDxfId="6" totalsRowDxfId="5"/>
    <tableColumn id="13" xr3:uid="{00000000-0010-0000-0000-00000D000000}" name="Colunas13" headerRowDxfId="4" dataDxfId="3" totalsRowDxfId="2"/>
    <tableColumn id="14" xr3:uid="{00000000-0010-0000-0000-00000E000000}" name="Colunas14" dataDxfId="1" totalsRowDxfId="0" dataCellStyle="Vírgula"/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zoomScale="85" zoomScaleNormal="85" zoomScalePageLayoutView="70" workbookViewId="0">
      <selection activeCell="F8" sqref="F8"/>
    </sheetView>
  </sheetViews>
  <sheetFormatPr defaultRowHeight="15" x14ac:dyDescent="0.25"/>
  <cols>
    <col min="1" max="1" width="60.7109375" style="2" customWidth="1"/>
    <col min="2" max="14" width="17.28515625" style="2" customWidth="1"/>
    <col min="15" max="16384" width="9.140625" style="2"/>
  </cols>
  <sheetData>
    <row r="1" spans="1:14" ht="45" customHeight="1" x14ac:dyDescent="0.25">
      <c r="A1" s="20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106"/>
      <c r="L1" s="106"/>
      <c r="M1" s="106"/>
      <c r="N1" s="22"/>
    </row>
    <row r="2" spans="1:14" s="6" customFormat="1" ht="15.75" x14ac:dyDescent="0.25">
      <c r="A2" s="23" t="s">
        <v>19</v>
      </c>
      <c r="B2" s="24" t="s">
        <v>6</v>
      </c>
      <c r="C2" s="25" t="s">
        <v>7</v>
      </c>
      <c r="D2" s="25" t="s">
        <v>8</v>
      </c>
      <c r="E2" s="25" t="s">
        <v>9</v>
      </c>
      <c r="F2" s="25" t="s">
        <v>10</v>
      </c>
      <c r="G2" s="25" t="s">
        <v>23</v>
      </c>
      <c r="H2" s="25" t="s">
        <v>24</v>
      </c>
      <c r="I2" s="25" t="s">
        <v>0</v>
      </c>
      <c r="J2" s="25" t="s">
        <v>1</v>
      </c>
      <c r="K2" s="25" t="s">
        <v>3</v>
      </c>
      <c r="L2" s="25" t="s">
        <v>4</v>
      </c>
      <c r="M2" s="25" t="s">
        <v>5</v>
      </c>
      <c r="N2" s="26" t="s">
        <v>2</v>
      </c>
    </row>
    <row r="3" spans="1:14" ht="15.75" x14ac:dyDescent="0.25">
      <c r="A3" s="27" t="s">
        <v>11</v>
      </c>
      <c r="B3" s="28">
        <v>53666133.340000004</v>
      </c>
      <c r="C3" s="28">
        <v>48620365.580000006</v>
      </c>
      <c r="D3" s="28">
        <v>47510197.020000003</v>
      </c>
      <c r="E3" s="28">
        <v>42480563.700000003</v>
      </c>
      <c r="F3" s="28">
        <v>40519390.949999996</v>
      </c>
      <c r="G3" s="28"/>
      <c r="H3" s="28"/>
      <c r="I3" s="28"/>
      <c r="J3" s="28"/>
      <c r="K3" s="28"/>
      <c r="L3" s="28"/>
      <c r="M3" s="28"/>
      <c r="N3" s="29"/>
    </row>
    <row r="4" spans="1:14" s="6" customFormat="1" ht="30" customHeight="1" x14ac:dyDescent="0.25">
      <c r="A4" s="40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6.5" customHeight="1" x14ac:dyDescent="0.25">
      <c r="A5" s="27" t="s">
        <v>37</v>
      </c>
      <c r="B5" s="28">
        <v>7890000</v>
      </c>
      <c r="C5" s="28">
        <v>7890000</v>
      </c>
      <c r="D5" s="28">
        <v>7890000</v>
      </c>
      <c r="E5" s="28">
        <v>7890000</v>
      </c>
      <c r="F5" s="28">
        <v>7890000</v>
      </c>
      <c r="G5" s="28"/>
      <c r="H5" s="28"/>
      <c r="I5" s="30"/>
      <c r="J5" s="30"/>
      <c r="K5" s="28"/>
      <c r="L5" s="28"/>
      <c r="M5" s="28"/>
      <c r="N5" s="31">
        <f>SUM(Tabela23[[#This Row],[Colunas2]:[Colunas13]])</f>
        <v>39450000</v>
      </c>
    </row>
    <row r="6" spans="1:14" ht="16.5" customHeight="1" x14ac:dyDescent="0.25">
      <c r="A6" s="27" t="s">
        <v>59</v>
      </c>
      <c r="B6" s="32">
        <v>0</v>
      </c>
      <c r="C6" s="28">
        <v>0</v>
      </c>
      <c r="D6" s="28">
        <v>0</v>
      </c>
      <c r="E6" s="28">
        <v>23337.439999999999</v>
      </c>
      <c r="F6" s="28">
        <v>20003.52</v>
      </c>
      <c r="G6" s="28"/>
      <c r="H6" s="28"/>
      <c r="I6" s="30"/>
      <c r="J6" s="30"/>
      <c r="K6" s="28"/>
      <c r="L6" s="28"/>
      <c r="M6" s="28"/>
      <c r="N6" s="31">
        <f>SUM(Tabela23[[#This Row],[Colunas2]:[Colunas13]])</f>
        <v>43340.959999999999</v>
      </c>
    </row>
    <row r="7" spans="1:14" ht="16.5" customHeight="1" x14ac:dyDescent="0.25">
      <c r="A7" s="27" t="s">
        <v>60</v>
      </c>
      <c r="B7" s="32">
        <v>0</v>
      </c>
      <c r="C7" s="28">
        <v>0</v>
      </c>
      <c r="D7" s="28">
        <v>0</v>
      </c>
      <c r="E7" s="28">
        <v>0</v>
      </c>
      <c r="F7" s="28">
        <v>0</v>
      </c>
      <c r="G7" s="28"/>
      <c r="H7" s="28"/>
      <c r="I7" s="30"/>
      <c r="J7" s="30"/>
      <c r="K7" s="28"/>
      <c r="L7" s="28"/>
      <c r="M7" s="28"/>
      <c r="N7" s="31">
        <f>SUM(Tabela23[[#This Row],[Colunas2]:[Colunas13]])</f>
        <v>0</v>
      </c>
    </row>
    <row r="8" spans="1:14" ht="16.5" customHeight="1" x14ac:dyDescent="0.25">
      <c r="A8" s="27" t="s">
        <v>69</v>
      </c>
      <c r="B8" s="32">
        <v>0</v>
      </c>
      <c r="C8" s="28">
        <v>0</v>
      </c>
      <c r="D8" s="28">
        <v>0</v>
      </c>
      <c r="E8" s="28">
        <v>0</v>
      </c>
      <c r="F8" s="28">
        <v>0</v>
      </c>
      <c r="G8" s="28"/>
      <c r="H8" s="28"/>
      <c r="I8" s="30"/>
      <c r="J8" s="30"/>
      <c r="K8" s="28"/>
      <c r="L8" s="28"/>
      <c r="M8" s="28"/>
      <c r="N8" s="31">
        <f>SUM(Tabela23[[#This Row],[Colunas2]:[Colunas13]])</f>
        <v>0</v>
      </c>
    </row>
    <row r="9" spans="1:14" ht="16.5" customHeight="1" x14ac:dyDescent="0.25">
      <c r="A9" s="27" t="s">
        <v>61</v>
      </c>
      <c r="B9" s="32">
        <v>0</v>
      </c>
      <c r="C9" s="28">
        <v>0</v>
      </c>
      <c r="D9" s="28">
        <v>0</v>
      </c>
      <c r="E9" s="28">
        <v>0</v>
      </c>
      <c r="F9" s="28">
        <v>0</v>
      </c>
      <c r="G9" s="28"/>
      <c r="H9" s="28"/>
      <c r="I9" s="30"/>
      <c r="J9" s="30"/>
      <c r="K9" s="28"/>
      <c r="L9" s="28"/>
      <c r="M9" s="28"/>
      <c r="N9" s="31">
        <f>SUM(Tabela23[[#This Row],[Colunas2]:[Colunas13]])</f>
        <v>0</v>
      </c>
    </row>
    <row r="10" spans="1:14" ht="16.5" customHeight="1" x14ac:dyDescent="0.25">
      <c r="A10" s="27" t="s">
        <v>62</v>
      </c>
      <c r="B10" s="32">
        <v>0</v>
      </c>
      <c r="C10" s="28">
        <v>0</v>
      </c>
      <c r="D10" s="28">
        <v>0</v>
      </c>
      <c r="E10" s="28">
        <v>0</v>
      </c>
      <c r="F10" s="28">
        <v>0</v>
      </c>
      <c r="G10" s="28"/>
      <c r="H10" s="28"/>
      <c r="I10" s="30"/>
      <c r="J10" s="30"/>
      <c r="K10" s="28"/>
      <c r="L10" s="28"/>
      <c r="M10" s="28"/>
      <c r="N10" s="31">
        <f>SUM(Tabela23[[#This Row],[Colunas2]:[Colunas13]])</f>
        <v>0</v>
      </c>
    </row>
    <row r="11" spans="1:14" ht="16.5" customHeight="1" x14ac:dyDescent="0.25">
      <c r="A11" s="27" t="s">
        <v>12</v>
      </c>
      <c r="B11" s="28">
        <v>518254.13</v>
      </c>
      <c r="C11" s="28">
        <v>470867.83</v>
      </c>
      <c r="D11" s="28">
        <v>441950.22</v>
      </c>
      <c r="E11" s="28">
        <v>433283.49</v>
      </c>
      <c r="F11" s="28">
        <v>441496.86</v>
      </c>
      <c r="G11" s="28"/>
      <c r="H11" s="28"/>
      <c r="I11" s="30"/>
      <c r="J11" s="30"/>
      <c r="K11" s="28"/>
      <c r="L11" s="28"/>
      <c r="M11" s="28"/>
      <c r="N11" s="31">
        <f>SUM(Tabela23[[#This Row],[Colunas2]:[Colunas13]])</f>
        <v>2305852.5299999998</v>
      </c>
    </row>
    <row r="12" spans="1:14" ht="16.5" customHeight="1" x14ac:dyDescent="0.25">
      <c r="A12" s="27" t="s">
        <v>63</v>
      </c>
      <c r="B12" s="32">
        <v>0</v>
      </c>
      <c r="C12" s="28">
        <v>0</v>
      </c>
      <c r="D12" s="28">
        <v>0</v>
      </c>
      <c r="E12" s="28">
        <v>0</v>
      </c>
      <c r="F12" s="28">
        <v>0</v>
      </c>
      <c r="G12" s="28"/>
      <c r="H12" s="28"/>
      <c r="I12" s="30"/>
      <c r="J12" s="30"/>
      <c r="K12" s="28"/>
      <c r="L12" s="28"/>
      <c r="M12" s="28"/>
      <c r="N12" s="31">
        <f>SUM(Tabela23[[#This Row],[Colunas2]:[Colunas13]])</f>
        <v>0</v>
      </c>
    </row>
    <row r="13" spans="1:14" ht="16.5" customHeight="1" x14ac:dyDescent="0.25">
      <c r="A13" s="27" t="s">
        <v>64</v>
      </c>
      <c r="B13" s="32">
        <v>0</v>
      </c>
      <c r="C13" s="28">
        <v>0</v>
      </c>
      <c r="D13" s="28">
        <v>0</v>
      </c>
      <c r="E13" s="28">
        <v>0</v>
      </c>
      <c r="F13" s="28">
        <v>0</v>
      </c>
      <c r="G13" s="28"/>
      <c r="H13" s="28"/>
      <c r="I13" s="30"/>
      <c r="J13" s="30"/>
      <c r="K13" s="28"/>
      <c r="L13" s="28"/>
      <c r="M13" s="28"/>
      <c r="N13" s="31">
        <f>SUM(Tabela23[[#This Row],[Colunas2]:[Colunas13]])</f>
        <v>0</v>
      </c>
    </row>
    <row r="14" spans="1:14" ht="16.5" customHeight="1" x14ac:dyDescent="0.25">
      <c r="A14" s="27" t="s">
        <v>65</v>
      </c>
      <c r="B14" s="32">
        <v>0</v>
      </c>
      <c r="C14" s="28">
        <v>0</v>
      </c>
      <c r="D14" s="28">
        <v>0</v>
      </c>
      <c r="E14" s="28">
        <v>0</v>
      </c>
      <c r="F14" s="28">
        <v>0</v>
      </c>
      <c r="G14" s="28"/>
      <c r="H14" s="28"/>
      <c r="I14" s="30"/>
      <c r="J14" s="30"/>
      <c r="K14" s="28"/>
      <c r="L14" s="28"/>
      <c r="M14" s="28"/>
      <c r="N14" s="31">
        <f>SUM(Tabela23[[#This Row],[Colunas2]:[Colunas13]])</f>
        <v>0</v>
      </c>
    </row>
    <row r="15" spans="1:14" ht="16.5" customHeight="1" x14ac:dyDescent="0.25">
      <c r="A15" s="27" t="s">
        <v>38</v>
      </c>
      <c r="B15" s="32">
        <v>0</v>
      </c>
      <c r="C15" s="28">
        <v>0</v>
      </c>
      <c r="D15" s="28">
        <v>0</v>
      </c>
      <c r="E15" s="28">
        <v>0</v>
      </c>
      <c r="F15" s="28">
        <v>0</v>
      </c>
      <c r="G15" s="28"/>
      <c r="H15" s="28"/>
      <c r="I15" s="30"/>
      <c r="J15" s="30"/>
      <c r="K15" s="28"/>
      <c r="L15" s="28"/>
      <c r="M15" s="28"/>
      <c r="N15" s="31">
        <f>SUM(Tabela23[[#This Row],[Colunas2]:[Colunas13]])</f>
        <v>0</v>
      </c>
    </row>
    <row r="16" spans="1:14" ht="16.5" customHeight="1" x14ac:dyDescent="0.25">
      <c r="A16" s="27" t="s">
        <v>66</v>
      </c>
      <c r="B16" s="32">
        <v>0</v>
      </c>
      <c r="C16" s="28">
        <v>0</v>
      </c>
      <c r="D16" s="28">
        <v>0</v>
      </c>
      <c r="E16" s="28">
        <v>0</v>
      </c>
      <c r="F16" s="28">
        <v>0</v>
      </c>
      <c r="G16" s="28"/>
      <c r="H16" s="28"/>
      <c r="I16" s="30"/>
      <c r="J16" s="30"/>
      <c r="K16" s="28"/>
      <c r="L16" s="28"/>
      <c r="M16" s="28"/>
      <c r="N16" s="31">
        <f>SUM(Tabela23[[#This Row],[Colunas2]:[Colunas13]])</f>
        <v>0</v>
      </c>
    </row>
    <row r="17" spans="1:14" ht="16.5" customHeight="1" x14ac:dyDescent="0.25">
      <c r="A17" s="27" t="s">
        <v>67</v>
      </c>
      <c r="B17" s="32">
        <v>0</v>
      </c>
      <c r="C17" s="28">
        <v>0</v>
      </c>
      <c r="D17" s="28">
        <v>0</v>
      </c>
      <c r="E17" s="28">
        <v>0</v>
      </c>
      <c r="F17" s="28">
        <v>0</v>
      </c>
      <c r="G17" s="28"/>
      <c r="H17" s="28"/>
      <c r="I17" s="30"/>
      <c r="J17" s="30"/>
      <c r="K17" s="28"/>
      <c r="L17" s="28"/>
      <c r="M17" s="28"/>
      <c r="N17" s="31">
        <f>SUM(Tabela23[[#This Row],[Colunas2]:[Colunas13]])</f>
        <v>0</v>
      </c>
    </row>
    <row r="18" spans="1:14" ht="16.5" customHeight="1" x14ac:dyDescent="0.25">
      <c r="A18" s="27" t="s">
        <v>68</v>
      </c>
      <c r="B18" s="28">
        <v>236.98</v>
      </c>
      <c r="C18" s="28">
        <v>0</v>
      </c>
      <c r="D18" s="28">
        <v>0</v>
      </c>
      <c r="E18" s="28">
        <v>109406.37</v>
      </c>
      <c r="F18" s="28"/>
      <c r="G18" s="28"/>
      <c r="H18" s="28"/>
      <c r="I18" s="33"/>
      <c r="J18" s="33"/>
      <c r="K18" s="28"/>
      <c r="L18" s="28"/>
      <c r="M18" s="28"/>
      <c r="N18" s="31">
        <f>SUM(Tabela23[[#This Row],[Colunas2]:[Colunas13]])</f>
        <v>109643.34999999999</v>
      </c>
    </row>
    <row r="19" spans="1:14" s="3" customFormat="1" ht="16.5" customHeight="1" x14ac:dyDescent="0.25">
      <c r="A19" s="34" t="s">
        <v>39</v>
      </c>
      <c r="B19" s="35">
        <v>8408491.1100000013</v>
      </c>
      <c r="C19" s="35">
        <v>8360867.8300000001</v>
      </c>
      <c r="D19" s="35">
        <v>8331950.2199999997</v>
      </c>
      <c r="E19" s="35">
        <v>8456027.3000000007</v>
      </c>
      <c r="F19" s="35">
        <v>8351500.3799999999</v>
      </c>
      <c r="G19" s="35"/>
      <c r="H19" s="35"/>
      <c r="I19" s="35"/>
      <c r="J19" s="35"/>
      <c r="K19" s="35"/>
      <c r="L19" s="35"/>
      <c r="M19" s="35"/>
      <c r="N19" s="31">
        <f>SUM(Tabela23[[#This Row],[Colunas2]:[Colunas13]])</f>
        <v>41908836.840000004</v>
      </c>
    </row>
    <row r="20" spans="1:14" s="8" customFormat="1" ht="30" customHeight="1" x14ac:dyDescent="0.25">
      <c r="A20" s="40" t="s">
        <v>13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s="3" customFormat="1" ht="16.5" customHeight="1" x14ac:dyDescent="0.25">
      <c r="A21" s="34" t="s">
        <v>14</v>
      </c>
      <c r="B21" s="35">
        <v>5568436.0499999998</v>
      </c>
      <c r="C21" s="35">
        <v>4760704.1499999994</v>
      </c>
      <c r="D21" s="35">
        <v>4970585.8099999996</v>
      </c>
      <c r="E21" s="35">
        <v>4963390.1300000008</v>
      </c>
      <c r="F21" s="35">
        <v>5080972.3400000008</v>
      </c>
      <c r="G21" s="35"/>
      <c r="H21" s="35"/>
      <c r="I21" s="35"/>
      <c r="J21" s="35"/>
      <c r="K21" s="35"/>
      <c r="L21" s="35"/>
      <c r="M21" s="35"/>
      <c r="N21" s="31">
        <f>SUM(Tabela23[[#This Row],[Colunas2]:[Colunas13]])</f>
        <v>25344088.48</v>
      </c>
    </row>
    <row r="22" spans="1:14" ht="16.5" customHeight="1" x14ac:dyDescent="0.25">
      <c r="A22" s="27" t="s">
        <v>30</v>
      </c>
      <c r="B22" s="28">
        <v>2974018.34</v>
      </c>
      <c r="C22" s="28">
        <v>2905568.6500000004</v>
      </c>
      <c r="D22" s="28">
        <v>3124791.0300000003</v>
      </c>
      <c r="E22" s="28">
        <v>3071656.14</v>
      </c>
      <c r="F22" s="28">
        <v>3162880.99</v>
      </c>
      <c r="G22" s="28"/>
      <c r="H22" s="28"/>
      <c r="I22" s="28"/>
      <c r="J22" s="28"/>
      <c r="K22" s="28"/>
      <c r="L22" s="28"/>
      <c r="M22" s="28"/>
      <c r="N22" s="31">
        <f>SUM(Tabela23[[#This Row],[Colunas2]:[Colunas13]])</f>
        <v>15238915.15</v>
      </c>
    </row>
    <row r="23" spans="1:14" ht="16.5" customHeight="1" x14ac:dyDescent="0.25">
      <c r="A23" s="27" t="s">
        <v>32</v>
      </c>
      <c r="B23" s="28">
        <v>366917.50000000006</v>
      </c>
      <c r="C23" s="28">
        <v>231025.8</v>
      </c>
      <c r="D23" s="28">
        <v>242075.7</v>
      </c>
      <c r="E23" s="28">
        <v>239635.9</v>
      </c>
      <c r="F23" s="28">
        <v>243733.84999999998</v>
      </c>
      <c r="G23" s="28"/>
      <c r="H23" s="28"/>
      <c r="I23" s="28"/>
      <c r="J23" s="28"/>
      <c r="K23" s="28"/>
      <c r="L23" s="28"/>
      <c r="M23" s="28"/>
      <c r="N23" s="31">
        <f>SUM(Tabela23[[#This Row],[Colunas2]:[Colunas13]])</f>
        <v>1323388.75</v>
      </c>
    </row>
    <row r="24" spans="1:14" ht="16.5" customHeight="1" x14ac:dyDescent="0.25">
      <c r="A24" s="27" t="s">
        <v>40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/>
      <c r="H24" s="28"/>
      <c r="I24" s="28"/>
      <c r="J24" s="28"/>
      <c r="K24" s="28"/>
      <c r="L24" s="28"/>
      <c r="M24" s="28"/>
      <c r="N24" s="31">
        <f>SUM(Tabela23[[#This Row],[Colunas2]:[Colunas13]])</f>
        <v>0</v>
      </c>
    </row>
    <row r="25" spans="1:14" ht="16.5" customHeight="1" x14ac:dyDescent="0.25">
      <c r="A25" s="27" t="s">
        <v>31</v>
      </c>
      <c r="B25" s="28">
        <v>1576422.65</v>
      </c>
      <c r="C25" s="28">
        <v>1091246.6400000001</v>
      </c>
      <c r="D25" s="28">
        <v>1084484.26</v>
      </c>
      <c r="E25" s="28">
        <v>1112662.8500000001</v>
      </c>
      <c r="F25" s="28">
        <v>1132998.69</v>
      </c>
      <c r="G25" s="28"/>
      <c r="H25" s="28"/>
      <c r="I25" s="28"/>
      <c r="J25" s="28"/>
      <c r="K25" s="28"/>
      <c r="L25" s="28"/>
      <c r="M25" s="28"/>
      <c r="N25" s="31">
        <f>SUM(Tabela23[[#This Row],[Colunas2]:[Colunas13]])</f>
        <v>5997815.0899999999</v>
      </c>
    </row>
    <row r="26" spans="1:14" ht="16.5" customHeight="1" x14ac:dyDescent="0.25">
      <c r="A26" s="27" t="s">
        <v>41</v>
      </c>
      <c r="B26" s="28">
        <v>30120.750000000004</v>
      </c>
      <c r="C26" s="28">
        <v>101372.36</v>
      </c>
      <c r="D26" s="28">
        <v>22825.619999999995</v>
      </c>
      <c r="E26" s="28">
        <v>42436.14</v>
      </c>
      <c r="F26" s="28">
        <v>46916.859999999993</v>
      </c>
      <c r="G26" s="28"/>
      <c r="H26" s="28"/>
      <c r="I26" s="28"/>
      <c r="J26" s="28"/>
      <c r="K26" s="28"/>
      <c r="L26" s="28"/>
      <c r="M26" s="28"/>
      <c r="N26" s="31">
        <f>SUM(Tabela23[[#This Row],[Colunas2]:[Colunas13]])</f>
        <v>243671.72999999998</v>
      </c>
    </row>
    <row r="27" spans="1:14" ht="16.5" customHeight="1" x14ac:dyDescent="0.25">
      <c r="A27" s="27" t="s">
        <v>25</v>
      </c>
      <c r="B27" s="28">
        <v>45408.520000000004</v>
      </c>
      <c r="C27" s="28">
        <v>9982.35</v>
      </c>
      <c r="D27" s="28">
        <v>2967.96</v>
      </c>
      <c r="E27" s="28">
        <v>18439</v>
      </c>
      <c r="F27" s="28">
        <v>5068.38</v>
      </c>
      <c r="G27" s="28"/>
      <c r="H27" s="28"/>
      <c r="I27" s="28"/>
      <c r="J27" s="28"/>
      <c r="K27" s="28"/>
      <c r="L27" s="28"/>
      <c r="M27" s="28"/>
      <c r="N27" s="31">
        <f>SUM(Tabela23[[#This Row],[Colunas2]:[Colunas13]])</f>
        <v>81866.210000000006</v>
      </c>
    </row>
    <row r="28" spans="1:14" ht="16.5" customHeight="1" x14ac:dyDescent="0.25">
      <c r="A28" s="27" t="s">
        <v>26</v>
      </c>
      <c r="B28" s="28">
        <v>333711.37</v>
      </c>
      <c r="C28" s="28">
        <v>187674.89</v>
      </c>
      <c r="D28" s="28">
        <v>238546.56</v>
      </c>
      <c r="E28" s="28">
        <v>229143.45</v>
      </c>
      <c r="F28" s="28">
        <v>224479.46000000002</v>
      </c>
      <c r="G28" s="28"/>
      <c r="H28" s="28"/>
      <c r="I28" s="28"/>
      <c r="J28" s="28"/>
      <c r="K28" s="28"/>
      <c r="L28" s="28"/>
      <c r="M28" s="28"/>
      <c r="N28" s="31">
        <f>SUM(Tabela23[[#This Row],[Colunas2]:[Colunas13]])</f>
        <v>1213555.73</v>
      </c>
    </row>
    <row r="29" spans="1:14" ht="16.5" customHeight="1" x14ac:dyDescent="0.25">
      <c r="A29" s="27" t="s">
        <v>42</v>
      </c>
      <c r="B29" s="28">
        <v>241836.91999999998</v>
      </c>
      <c r="C29" s="28">
        <v>233833.46</v>
      </c>
      <c r="D29" s="28">
        <v>254894.68000000002</v>
      </c>
      <c r="E29" s="28">
        <v>249416.65</v>
      </c>
      <c r="F29" s="28">
        <v>264894.11</v>
      </c>
      <c r="G29" s="28"/>
      <c r="H29" s="28"/>
      <c r="I29" s="28"/>
      <c r="J29" s="28"/>
      <c r="K29" s="28"/>
      <c r="L29" s="28"/>
      <c r="M29" s="28"/>
      <c r="N29" s="31">
        <f>SUM(Tabela23[[#This Row],[Colunas2]:[Colunas13]])</f>
        <v>1244875.82</v>
      </c>
    </row>
    <row r="30" spans="1:14" ht="16.5" customHeight="1" x14ac:dyDescent="0.25">
      <c r="A30" s="27" t="s">
        <v>70</v>
      </c>
      <c r="B30" s="32">
        <v>0</v>
      </c>
      <c r="C30" s="28">
        <v>0</v>
      </c>
      <c r="D30" s="28">
        <v>0</v>
      </c>
      <c r="E30" s="28">
        <v>0</v>
      </c>
      <c r="F30" s="28">
        <v>0</v>
      </c>
      <c r="G30" s="28"/>
      <c r="H30" s="28"/>
      <c r="I30" s="28"/>
      <c r="J30" s="28"/>
      <c r="K30" s="28"/>
      <c r="L30" s="28"/>
      <c r="M30" s="28"/>
      <c r="N30" s="31">
        <f>SUM(Tabela23[[#This Row],[Colunas2]:[Colunas13]])</f>
        <v>0</v>
      </c>
    </row>
    <row r="31" spans="1:14" ht="16.5" customHeight="1" x14ac:dyDescent="0.25">
      <c r="A31" s="27" t="s">
        <v>71</v>
      </c>
      <c r="B31" s="32">
        <v>0</v>
      </c>
      <c r="C31" s="28">
        <v>0</v>
      </c>
      <c r="D31" s="28">
        <v>0</v>
      </c>
      <c r="E31" s="28">
        <v>0</v>
      </c>
      <c r="F31" s="28">
        <v>0</v>
      </c>
      <c r="G31" s="28"/>
      <c r="H31" s="28"/>
      <c r="I31" s="28"/>
      <c r="J31" s="28"/>
      <c r="K31" s="28"/>
      <c r="L31" s="28"/>
      <c r="M31" s="28"/>
      <c r="N31" s="31">
        <f>SUM(Tabela23[[#This Row],[Colunas2]:[Colunas13]])</f>
        <v>0</v>
      </c>
    </row>
    <row r="32" spans="1:14" s="3" customFormat="1" ht="16.5" customHeight="1" x14ac:dyDescent="0.25">
      <c r="A32" s="34" t="s">
        <v>28</v>
      </c>
      <c r="B32" s="35">
        <v>2509020.7299999995</v>
      </c>
      <c r="C32" s="35">
        <v>2034623.89</v>
      </c>
      <c r="D32" s="35">
        <v>2027331.0999999989</v>
      </c>
      <c r="E32" s="35">
        <v>2523642.4900000002</v>
      </c>
      <c r="F32" s="35">
        <v>2209266.14</v>
      </c>
      <c r="G32" s="35"/>
      <c r="H32" s="35"/>
      <c r="I32" s="35"/>
      <c r="J32" s="35"/>
      <c r="K32" s="35"/>
      <c r="L32" s="35"/>
      <c r="M32" s="35"/>
      <c r="N32" s="31">
        <f>SUM(Tabela23[[#This Row],[Colunas2]:[Colunas13]])</f>
        <v>11303884.349999998</v>
      </c>
    </row>
    <row r="33" spans="1:14" s="3" customFormat="1" ht="16.5" customHeight="1" x14ac:dyDescent="0.25">
      <c r="A33" s="34" t="s">
        <v>33</v>
      </c>
      <c r="B33" s="35">
        <v>942543.26</v>
      </c>
      <c r="C33" s="35">
        <v>1026709.3500000004</v>
      </c>
      <c r="D33" s="35">
        <v>909158.76</v>
      </c>
      <c r="E33" s="35">
        <v>675284.84</v>
      </c>
      <c r="F33" s="35">
        <v>1183731.9300000002</v>
      </c>
      <c r="G33" s="35"/>
      <c r="H33" s="35"/>
      <c r="I33" s="35"/>
      <c r="J33" s="35"/>
      <c r="K33" s="35"/>
      <c r="L33" s="35"/>
      <c r="M33" s="35"/>
      <c r="N33" s="31">
        <f>SUM(Tabela23[[#This Row],[Colunas2]:[Colunas13]])</f>
        <v>4737428.1400000006</v>
      </c>
    </row>
    <row r="34" spans="1:14" ht="16.5" customHeight="1" x14ac:dyDescent="0.25">
      <c r="A34" s="27" t="s">
        <v>34</v>
      </c>
      <c r="B34" s="28">
        <v>909311.76</v>
      </c>
      <c r="C34" s="28">
        <v>1017004.4900000005</v>
      </c>
      <c r="D34" s="28">
        <v>909158.76</v>
      </c>
      <c r="E34" s="28">
        <v>675284.84</v>
      </c>
      <c r="F34" s="28">
        <v>1183731.9300000002</v>
      </c>
      <c r="G34" s="28"/>
      <c r="H34" s="28"/>
      <c r="I34" s="28"/>
      <c r="J34" s="28"/>
      <c r="K34" s="28"/>
      <c r="L34" s="28"/>
      <c r="M34" s="28"/>
      <c r="N34" s="31">
        <f>SUM(Tabela23[[#This Row],[Colunas2]:[Colunas13]])</f>
        <v>4694491.7800000012</v>
      </c>
    </row>
    <row r="35" spans="1:14" ht="16.5" customHeight="1" x14ac:dyDescent="0.25">
      <c r="A35" s="27" t="s">
        <v>35</v>
      </c>
      <c r="B35" s="28">
        <v>33231.5</v>
      </c>
      <c r="C35" s="28">
        <v>9704.86</v>
      </c>
      <c r="D35" s="28">
        <v>0</v>
      </c>
      <c r="E35" s="28">
        <v>0</v>
      </c>
      <c r="F35" s="28">
        <v>0</v>
      </c>
      <c r="G35" s="28"/>
      <c r="H35" s="28"/>
      <c r="I35" s="28"/>
      <c r="J35" s="28"/>
      <c r="K35" s="28"/>
      <c r="L35" s="28"/>
      <c r="M35" s="28"/>
      <c r="N35" s="31">
        <f>SUM(Tabela23[[#This Row],[Colunas2]:[Colunas13]])</f>
        <v>42936.36</v>
      </c>
    </row>
    <row r="36" spans="1:14" ht="16.5" customHeight="1" x14ac:dyDescent="0.25">
      <c r="A36" s="27" t="s">
        <v>36</v>
      </c>
      <c r="B36" s="28">
        <v>1566477.4699999997</v>
      </c>
      <c r="C36" s="28">
        <v>1007914.5399999995</v>
      </c>
      <c r="D36" s="28">
        <v>1118172.3399999989</v>
      </c>
      <c r="E36" s="28">
        <v>1848357.6500000004</v>
      </c>
      <c r="F36" s="28">
        <v>1025534.21</v>
      </c>
      <c r="G36" s="28"/>
      <c r="H36" s="28"/>
      <c r="I36" s="28"/>
      <c r="J36" s="28"/>
      <c r="K36" s="28"/>
      <c r="L36" s="28"/>
      <c r="M36" s="28"/>
      <c r="N36" s="31">
        <f>SUM(Tabela23[[#This Row],[Colunas2]:[Colunas13]])</f>
        <v>6566456.2099999981</v>
      </c>
    </row>
    <row r="37" spans="1:14" s="3" customFormat="1" ht="16.5" customHeight="1" x14ac:dyDescent="0.25">
      <c r="A37" s="34" t="s">
        <v>15</v>
      </c>
      <c r="B37" s="35">
        <v>4495953.7799999993</v>
      </c>
      <c r="C37" s="35">
        <v>2271111.5999999996</v>
      </c>
      <c r="D37" s="35">
        <v>4771784.84</v>
      </c>
      <c r="E37" s="35">
        <v>2478817.87</v>
      </c>
      <c r="F37" s="35">
        <v>2474061.7400000002</v>
      </c>
      <c r="G37" s="35"/>
      <c r="H37" s="35"/>
      <c r="I37" s="35"/>
      <c r="J37" s="35"/>
      <c r="K37" s="35"/>
      <c r="L37" s="35"/>
      <c r="M37" s="35"/>
      <c r="N37" s="31">
        <f>SUM(Tabela23[[#This Row],[Colunas2]:[Colunas13]])</f>
        <v>16491729.83</v>
      </c>
    </row>
    <row r="38" spans="1:14" ht="16.5" customHeight="1" x14ac:dyDescent="0.25">
      <c r="A38" s="27" t="s">
        <v>43</v>
      </c>
      <c r="B38" s="28">
        <v>2756302.7999999989</v>
      </c>
      <c r="C38" s="28">
        <v>1510459.5499999996</v>
      </c>
      <c r="D38" s="28">
        <v>738688.75</v>
      </c>
      <c r="E38" s="28">
        <v>867999.8</v>
      </c>
      <c r="F38" s="28">
        <v>911847.37000000034</v>
      </c>
      <c r="G38" s="28"/>
      <c r="H38" s="28"/>
      <c r="I38" s="28"/>
      <c r="J38" s="28"/>
      <c r="K38" s="28"/>
      <c r="L38" s="28"/>
      <c r="M38" s="28"/>
      <c r="N38" s="31">
        <f>SUM(Tabela23[[#This Row],[Colunas2]:[Colunas13]])</f>
        <v>6785298.2699999986</v>
      </c>
    </row>
    <row r="39" spans="1:14" ht="16.5" customHeight="1" x14ac:dyDescent="0.25">
      <c r="A39" s="27" t="s">
        <v>44</v>
      </c>
      <c r="B39" s="28">
        <v>0</v>
      </c>
      <c r="C39" s="28">
        <v>0</v>
      </c>
      <c r="D39" s="28">
        <v>3279670</v>
      </c>
      <c r="E39" s="28">
        <v>842678</v>
      </c>
      <c r="F39" s="28">
        <v>789834</v>
      </c>
      <c r="G39" s="28"/>
      <c r="H39" s="28"/>
      <c r="I39" s="28"/>
      <c r="J39" s="28"/>
      <c r="K39" s="28"/>
      <c r="L39" s="28"/>
      <c r="M39" s="28"/>
      <c r="N39" s="31">
        <f>SUM(Tabela23[[#This Row],[Colunas2]:[Colunas13]])</f>
        <v>4912182</v>
      </c>
    </row>
    <row r="40" spans="1:14" ht="16.5" customHeight="1" x14ac:dyDescent="0.25">
      <c r="A40" s="27" t="s">
        <v>45</v>
      </c>
      <c r="B40" s="28">
        <v>1739650.98</v>
      </c>
      <c r="C40" s="28">
        <v>760652.04999999993</v>
      </c>
      <c r="D40" s="28">
        <v>753426.09</v>
      </c>
      <c r="E40" s="28">
        <v>768140.07000000007</v>
      </c>
      <c r="F40" s="28">
        <v>772380.37</v>
      </c>
      <c r="G40" s="28"/>
      <c r="H40" s="28"/>
      <c r="I40" s="28"/>
      <c r="J40" s="28"/>
      <c r="K40" s="28"/>
      <c r="L40" s="28"/>
      <c r="M40" s="28"/>
      <c r="N40" s="31">
        <f>SUM(Tabela23[[#This Row],[Colunas2]:[Colunas13]])</f>
        <v>4794249.5599999996</v>
      </c>
    </row>
    <row r="41" spans="1:14" s="3" customFormat="1" ht="16.5" customHeight="1" x14ac:dyDescent="0.25">
      <c r="A41" s="34" t="s">
        <v>46</v>
      </c>
      <c r="B41" s="35">
        <v>0</v>
      </c>
      <c r="C41" s="35">
        <v>0</v>
      </c>
      <c r="D41" s="35">
        <v>25251.59</v>
      </c>
      <c r="E41" s="35">
        <v>0</v>
      </c>
      <c r="F41" s="35">
        <v>0</v>
      </c>
      <c r="G41" s="35"/>
      <c r="H41" s="35"/>
      <c r="I41" s="35"/>
      <c r="J41" s="35"/>
      <c r="K41" s="35"/>
      <c r="L41" s="35"/>
      <c r="M41" s="35"/>
      <c r="N41" s="31">
        <f>SUM(Tabela23[[#This Row],[Colunas2]:[Colunas13]])</f>
        <v>25251.59</v>
      </c>
    </row>
    <row r="42" spans="1:14" ht="16.5" customHeight="1" x14ac:dyDescent="0.25">
      <c r="A42" s="27" t="s">
        <v>47</v>
      </c>
      <c r="B42" s="28">
        <v>0</v>
      </c>
      <c r="C42" s="28">
        <v>0</v>
      </c>
      <c r="D42" s="28">
        <v>25000</v>
      </c>
      <c r="E42" s="28">
        <v>0</v>
      </c>
      <c r="F42" s="28">
        <v>0</v>
      </c>
      <c r="G42" s="28"/>
      <c r="H42" s="28"/>
      <c r="I42" s="28"/>
      <c r="J42" s="28"/>
      <c r="K42" s="28"/>
      <c r="L42" s="28"/>
      <c r="M42" s="28"/>
      <c r="N42" s="31">
        <f>SUM(Tabela23[[#This Row],[Colunas2]:[Colunas13]])</f>
        <v>25000</v>
      </c>
    </row>
    <row r="43" spans="1:14" ht="16.5" customHeight="1" x14ac:dyDescent="0.25">
      <c r="A43" s="27" t="s">
        <v>48</v>
      </c>
      <c r="B43" s="28">
        <v>0</v>
      </c>
      <c r="C43" s="28">
        <v>0</v>
      </c>
      <c r="D43" s="28">
        <v>251.59</v>
      </c>
      <c r="E43" s="28">
        <v>0</v>
      </c>
      <c r="F43" s="28">
        <v>0</v>
      </c>
      <c r="G43" s="28"/>
      <c r="H43" s="28"/>
      <c r="I43" s="28"/>
      <c r="J43" s="28"/>
      <c r="K43" s="28"/>
      <c r="L43" s="28"/>
      <c r="M43" s="28"/>
      <c r="N43" s="31">
        <f>SUM(Tabela23[[#This Row],[Colunas2]:[Colunas13]])</f>
        <v>251.59</v>
      </c>
    </row>
    <row r="44" spans="1:14" ht="16.5" customHeight="1" x14ac:dyDescent="0.25">
      <c r="A44" s="27" t="s">
        <v>49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/>
      <c r="H44" s="28"/>
      <c r="I44" s="28"/>
      <c r="J44" s="28"/>
      <c r="K44" s="28"/>
      <c r="L44" s="28"/>
      <c r="M44" s="28"/>
      <c r="N44" s="31">
        <f>SUM(Tabela23[[#This Row],[Colunas2]:[Colunas13]])</f>
        <v>0</v>
      </c>
    </row>
    <row r="45" spans="1:14" ht="16.5" customHeight="1" x14ac:dyDescent="0.25">
      <c r="A45" s="27" t="s">
        <v>50</v>
      </c>
      <c r="B45" s="28">
        <v>269226.93</v>
      </c>
      <c r="C45" s="28">
        <v>218145.44000000003</v>
      </c>
      <c r="D45" s="28">
        <v>283867.37</v>
      </c>
      <c r="E45" s="28">
        <v>313194.14</v>
      </c>
      <c r="F45" s="28">
        <v>243743.51</v>
      </c>
      <c r="G45" s="28"/>
      <c r="H45" s="28"/>
      <c r="I45" s="28"/>
      <c r="J45" s="28"/>
      <c r="K45" s="28"/>
      <c r="L45" s="28"/>
      <c r="M45" s="28"/>
      <c r="N45" s="31">
        <f>SUM(Tabela23[[#This Row],[Colunas2]:[Colunas13]])</f>
        <v>1328177.3899999999</v>
      </c>
    </row>
    <row r="46" spans="1:14" ht="16.5" customHeight="1" x14ac:dyDescent="0.25">
      <c r="A46" s="27" t="s">
        <v>51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/>
      <c r="H46" s="28"/>
      <c r="I46" s="28"/>
      <c r="J46" s="28"/>
      <c r="K46" s="28"/>
      <c r="L46" s="28"/>
      <c r="M46" s="28"/>
      <c r="N46" s="31">
        <f>SUM(Tabela23[[#This Row],[Colunas2]:[Colunas13]])</f>
        <v>0</v>
      </c>
    </row>
    <row r="47" spans="1:14" ht="16.5" customHeight="1" x14ac:dyDescent="0.25">
      <c r="A47" s="27" t="s">
        <v>18</v>
      </c>
      <c r="B47" s="28">
        <v>1424</v>
      </c>
      <c r="C47" s="28">
        <v>1353.7999999999995</v>
      </c>
      <c r="D47" s="28">
        <v>2.7755575615628914E-17</v>
      </c>
      <c r="E47" s="28">
        <v>58.08000000000002</v>
      </c>
      <c r="F47" s="28">
        <v>0</v>
      </c>
      <c r="G47" s="28"/>
      <c r="H47" s="28"/>
      <c r="I47" s="28"/>
      <c r="J47" s="28"/>
      <c r="K47" s="28"/>
      <c r="L47" s="28"/>
      <c r="M47" s="28"/>
      <c r="N47" s="31">
        <f>SUM(Tabela23[[#This Row],[Colunas2]:[Colunas13]])</f>
        <v>2835.8799999999992</v>
      </c>
    </row>
    <row r="48" spans="1:14" ht="16.5" customHeight="1" x14ac:dyDescent="0.25">
      <c r="A48" s="27" t="s">
        <v>16</v>
      </c>
      <c r="B48" s="28">
        <v>9384.49</v>
      </c>
      <c r="C48" s="28">
        <v>1008.48</v>
      </c>
      <c r="D48" s="28">
        <v>17352.02</v>
      </c>
      <c r="E48" s="28">
        <v>9792.9699999999993</v>
      </c>
      <c r="F48" s="28">
        <v>20114.719999999998</v>
      </c>
      <c r="G48" s="28"/>
      <c r="H48" s="28"/>
      <c r="I48" s="28"/>
      <c r="J48" s="28"/>
      <c r="K48" s="28"/>
      <c r="L48" s="28"/>
      <c r="M48" s="28"/>
      <c r="N48" s="31">
        <f>SUM(Tabela23[[#This Row],[Colunas2]:[Colunas13]])</f>
        <v>57652.679999999993</v>
      </c>
    </row>
    <row r="49" spans="1:14" ht="16.5" customHeight="1" x14ac:dyDescent="0.25">
      <c r="A49" s="27" t="s">
        <v>17</v>
      </c>
      <c r="B49" s="28">
        <v>460709.4</v>
      </c>
      <c r="C49" s="28">
        <v>58108.639999999999</v>
      </c>
      <c r="D49" s="28">
        <v>1142725.3600000001</v>
      </c>
      <c r="E49" s="28">
        <v>0</v>
      </c>
      <c r="F49" s="28">
        <v>85805.47</v>
      </c>
      <c r="G49" s="28"/>
      <c r="H49" s="28"/>
      <c r="I49" s="28"/>
      <c r="J49" s="28"/>
      <c r="K49" s="28"/>
      <c r="L49" s="28"/>
      <c r="M49" s="28"/>
      <c r="N49" s="31">
        <f>SUM(Tabela23[[#This Row],[Colunas2]:[Colunas13]])</f>
        <v>1747348.87</v>
      </c>
    </row>
    <row r="50" spans="1:14" ht="16.5" customHeight="1" x14ac:dyDescent="0.25">
      <c r="A50" s="27" t="s">
        <v>52</v>
      </c>
      <c r="B50" s="28">
        <v>140103.49000000002</v>
      </c>
      <c r="C50" s="28">
        <v>125980.39</v>
      </c>
      <c r="D50" s="28">
        <v>122685.45</v>
      </c>
      <c r="E50" s="28">
        <v>128304.37</v>
      </c>
      <c r="F50" s="28">
        <v>87817.48</v>
      </c>
      <c r="G50" s="28"/>
      <c r="H50" s="28"/>
      <c r="I50" s="28"/>
      <c r="J50" s="28"/>
      <c r="K50" s="28"/>
      <c r="L50" s="28"/>
      <c r="M50" s="28"/>
      <c r="N50" s="31">
        <f>SUM(Tabela23[[#This Row],[Colunas2]:[Colunas13]])</f>
        <v>604891.18000000005</v>
      </c>
    </row>
    <row r="51" spans="1:14" ht="16.5" customHeight="1" x14ac:dyDescent="0.25">
      <c r="A51" s="27" t="s">
        <v>53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/>
      <c r="H51" s="28"/>
      <c r="I51" s="28"/>
      <c r="J51" s="28"/>
      <c r="K51" s="28"/>
      <c r="L51" s="28"/>
      <c r="M51" s="28"/>
      <c r="N51" s="31">
        <f>SUM(Tabela23[[#This Row],[Colunas2]:[Colunas13]])</f>
        <v>0</v>
      </c>
    </row>
    <row r="52" spans="1:14" s="3" customFormat="1" ht="16.5" customHeight="1" x14ac:dyDescent="0.25">
      <c r="A52" s="34" t="s">
        <v>54</v>
      </c>
      <c r="B52" s="35">
        <v>13454258.869999999</v>
      </c>
      <c r="C52" s="35">
        <v>9471036.3900000006</v>
      </c>
      <c r="D52" s="35">
        <v>13361583.539999995</v>
      </c>
      <c r="E52" s="35">
        <v>10417200.050000003</v>
      </c>
      <c r="F52" s="35">
        <v>10201781.400000002</v>
      </c>
      <c r="G52" s="35"/>
      <c r="H52" s="35"/>
      <c r="I52" s="35"/>
      <c r="J52" s="35"/>
      <c r="K52" s="35"/>
      <c r="L52" s="35"/>
      <c r="M52" s="35"/>
      <c r="N52" s="31">
        <f>SUM(Tabela23[[#This Row],[Colunas2]:[Colunas13]])</f>
        <v>56905860.25</v>
      </c>
    </row>
    <row r="53" spans="1:14" s="3" customFormat="1" ht="16.5" customHeight="1" x14ac:dyDescent="0.25">
      <c r="A53" s="34" t="s">
        <v>55</v>
      </c>
      <c r="B53" s="35">
        <v>-5045767.7599999979</v>
      </c>
      <c r="C53" s="35">
        <v>-1110168.5600000005</v>
      </c>
      <c r="D53" s="35">
        <v>-5029633.3199999956</v>
      </c>
      <c r="E53" s="35">
        <v>-1961172.7500000019</v>
      </c>
      <c r="F53" s="35">
        <v>-1850281.0200000023</v>
      </c>
      <c r="G53" s="35"/>
      <c r="H53" s="35"/>
      <c r="I53" s="35"/>
      <c r="J53" s="35"/>
      <c r="K53" s="35"/>
      <c r="L53" s="35"/>
      <c r="M53" s="35"/>
      <c r="N53" s="31">
        <f>SUM(Tabela23[[#This Row],[Colunas2]:[Colunas13]])</f>
        <v>-14997023.409999996</v>
      </c>
    </row>
    <row r="54" spans="1:14" s="3" customFormat="1" ht="16.5" customHeight="1" x14ac:dyDescent="0.25">
      <c r="A54" s="37" t="s">
        <v>56</v>
      </c>
      <c r="B54" s="38">
        <v>48620365.580000006</v>
      </c>
      <c r="C54" s="38">
        <v>47510197.020000003</v>
      </c>
      <c r="D54" s="38">
        <v>42480563.700000003</v>
      </c>
      <c r="E54" s="38">
        <v>40519390.949999996</v>
      </c>
      <c r="F54" s="38">
        <v>38669109.929999992</v>
      </c>
      <c r="G54" s="38"/>
      <c r="H54" s="38"/>
      <c r="I54" s="38"/>
      <c r="J54" s="38"/>
      <c r="K54" s="38"/>
      <c r="L54" s="38"/>
      <c r="M54" s="38"/>
      <c r="N54" s="39"/>
    </row>
    <row r="55" spans="1:14" ht="30" customHeight="1" thickBot="1" x14ac:dyDescent="0.3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7"/>
      <c r="L55" s="7"/>
      <c r="M55" s="7"/>
      <c r="N55" s="7"/>
    </row>
    <row r="56" spans="1:14" ht="30" customHeight="1" x14ac:dyDescent="0.25">
      <c r="A56" s="43" t="s">
        <v>73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4"/>
    </row>
    <row r="57" spans="1:14" s="8" customFormat="1" ht="15.75" x14ac:dyDescent="0.25">
      <c r="A57" s="46" t="s">
        <v>19</v>
      </c>
      <c r="B57" s="47" t="s">
        <v>6</v>
      </c>
      <c r="C57" s="48" t="s">
        <v>7</v>
      </c>
      <c r="D57" s="47" t="s">
        <v>8</v>
      </c>
      <c r="E57" s="48" t="s">
        <v>9</v>
      </c>
      <c r="F57" s="47" t="s">
        <v>10</v>
      </c>
      <c r="G57" s="48" t="s">
        <v>23</v>
      </c>
      <c r="H57" s="47" t="s">
        <v>24</v>
      </c>
      <c r="I57" s="48" t="s">
        <v>0</v>
      </c>
      <c r="J57" s="47" t="s">
        <v>1</v>
      </c>
      <c r="K57" s="49" t="s">
        <v>3</v>
      </c>
      <c r="L57" s="50" t="s">
        <v>4</v>
      </c>
      <c r="M57" s="51" t="s">
        <v>5</v>
      </c>
      <c r="N57" s="9"/>
    </row>
    <row r="58" spans="1:14" ht="15.75" x14ac:dyDescent="0.25">
      <c r="A58" s="52" t="s">
        <v>21</v>
      </c>
      <c r="B58" s="28">
        <v>2156.88</v>
      </c>
      <c r="C58" s="53">
        <v>2000</v>
      </c>
      <c r="D58" s="28">
        <v>2000</v>
      </c>
      <c r="E58" s="53">
        <v>2000</v>
      </c>
      <c r="F58" s="28">
        <v>2000</v>
      </c>
      <c r="G58" s="53"/>
      <c r="H58" s="28"/>
      <c r="I58" s="54"/>
      <c r="J58" s="28"/>
      <c r="K58" s="54"/>
      <c r="L58" s="55"/>
      <c r="M58" s="56"/>
      <c r="N58" s="10"/>
    </row>
    <row r="59" spans="1:14" ht="15.75" x14ac:dyDescent="0.25">
      <c r="A59" s="52" t="s">
        <v>22</v>
      </c>
      <c r="B59" s="28">
        <v>48618208.700000003</v>
      </c>
      <c r="C59" s="53">
        <v>47508197.020000003</v>
      </c>
      <c r="D59" s="28">
        <v>42478563.700000003</v>
      </c>
      <c r="E59" s="53">
        <v>40517390.949999996</v>
      </c>
      <c r="F59" s="28">
        <v>38667109.93</v>
      </c>
      <c r="G59" s="53"/>
      <c r="H59" s="28"/>
      <c r="I59" s="53"/>
      <c r="J59" s="28"/>
      <c r="K59" s="53"/>
      <c r="L59" s="55"/>
      <c r="M59" s="57"/>
      <c r="N59" s="11"/>
    </row>
    <row r="60" spans="1:14" ht="15.75" x14ac:dyDescent="0.25">
      <c r="A60" s="52" t="s">
        <v>57</v>
      </c>
      <c r="B60" s="28">
        <v>0</v>
      </c>
      <c r="C60" s="53">
        <v>0</v>
      </c>
      <c r="D60" s="28">
        <v>0</v>
      </c>
      <c r="E60" s="53">
        <v>0</v>
      </c>
      <c r="F60" s="28">
        <v>0</v>
      </c>
      <c r="G60" s="53"/>
      <c r="H60" s="33"/>
      <c r="I60" s="53"/>
      <c r="J60" s="28"/>
      <c r="K60" s="53"/>
      <c r="L60" s="28"/>
      <c r="M60" s="57"/>
      <c r="N60" s="11"/>
    </row>
    <row r="61" spans="1:14" s="8" customFormat="1" ht="16.5" thickBot="1" x14ac:dyDescent="0.3">
      <c r="A61" s="58" t="s">
        <v>2</v>
      </c>
      <c r="B61" s="59">
        <f>B58+B59+B60</f>
        <v>48620365.580000006</v>
      </c>
      <c r="C61" s="60">
        <f t="shared" ref="C61:M61" si="0">C58+C59+C60</f>
        <v>47510197.020000003</v>
      </c>
      <c r="D61" s="59">
        <f t="shared" si="0"/>
        <v>42480563.700000003</v>
      </c>
      <c r="E61" s="60">
        <f t="shared" si="0"/>
        <v>40519390.949999996</v>
      </c>
      <c r="F61" s="59">
        <f t="shared" si="0"/>
        <v>38669109.93</v>
      </c>
      <c r="G61" s="60">
        <f t="shared" si="0"/>
        <v>0</v>
      </c>
      <c r="H61" s="59">
        <f t="shared" si="0"/>
        <v>0</v>
      </c>
      <c r="I61" s="60">
        <f t="shared" si="0"/>
        <v>0</v>
      </c>
      <c r="J61" s="59">
        <f t="shared" si="0"/>
        <v>0</v>
      </c>
      <c r="K61" s="60">
        <f t="shared" si="0"/>
        <v>0</v>
      </c>
      <c r="L61" s="59">
        <f t="shared" si="0"/>
        <v>0</v>
      </c>
      <c r="M61" s="61">
        <f t="shared" si="0"/>
        <v>0</v>
      </c>
      <c r="N61" s="14"/>
    </row>
    <row r="62" spans="1:14" ht="30" customHeight="1" thickBot="1" x14ac:dyDescent="0.3">
      <c r="A62" s="12"/>
      <c r="B62" s="17"/>
      <c r="C62" s="17"/>
      <c r="D62" s="17"/>
      <c r="E62" s="12"/>
      <c r="F62" s="17"/>
      <c r="G62" s="12"/>
      <c r="H62" s="17"/>
      <c r="I62" s="12"/>
      <c r="J62" s="17"/>
      <c r="K62" s="18"/>
      <c r="L62" s="4"/>
      <c r="M62" s="4"/>
      <c r="N62" s="4"/>
    </row>
    <row r="63" spans="1:14" s="6" customFormat="1" ht="30" customHeight="1" x14ac:dyDescent="0.25">
      <c r="A63" s="20" t="s">
        <v>58</v>
      </c>
      <c r="B63" s="62"/>
      <c r="C63" s="62"/>
      <c r="D63" s="62"/>
      <c r="E63" s="62"/>
      <c r="F63" s="62"/>
      <c r="G63" s="62"/>
      <c r="H63" s="62"/>
      <c r="I63" s="62"/>
      <c r="J63" s="62"/>
      <c r="K63" s="63"/>
      <c r="L63" s="63"/>
      <c r="M63" s="64"/>
      <c r="N63" s="9"/>
    </row>
    <row r="64" spans="1:14" s="8" customFormat="1" ht="15.75" x14ac:dyDescent="0.25">
      <c r="A64" s="46" t="s">
        <v>19</v>
      </c>
      <c r="B64" s="65" t="s">
        <v>6</v>
      </c>
      <c r="C64" s="66" t="s">
        <v>7</v>
      </c>
      <c r="D64" s="65" t="s">
        <v>8</v>
      </c>
      <c r="E64" s="66" t="s">
        <v>9</v>
      </c>
      <c r="F64" s="65" t="s">
        <v>10</v>
      </c>
      <c r="G64" s="66" t="s">
        <v>23</v>
      </c>
      <c r="H64" s="65" t="s">
        <v>24</v>
      </c>
      <c r="I64" s="66" t="s">
        <v>0</v>
      </c>
      <c r="J64" s="65" t="s">
        <v>1</v>
      </c>
      <c r="K64" s="36" t="s">
        <v>3</v>
      </c>
      <c r="L64" s="67" t="s">
        <v>4</v>
      </c>
      <c r="M64" s="68" t="s">
        <v>5</v>
      </c>
      <c r="N64" s="15"/>
    </row>
    <row r="65" spans="1:14" ht="15.75" x14ac:dyDescent="0.25">
      <c r="A65" s="52" t="s">
        <v>17</v>
      </c>
      <c r="B65" s="28">
        <v>19814397</v>
      </c>
      <c r="C65" s="53">
        <v>19939946.850000001</v>
      </c>
      <c r="D65" s="69">
        <v>18976662.09</v>
      </c>
      <c r="E65" s="53">
        <v>19159753.740000002</v>
      </c>
      <c r="F65" s="69">
        <v>19275286.5</v>
      </c>
      <c r="G65" s="53"/>
      <c r="H65" s="28"/>
      <c r="I65" s="53"/>
      <c r="J65" s="69"/>
      <c r="K65" s="53"/>
      <c r="L65" s="55"/>
      <c r="M65" s="57"/>
      <c r="N65" s="16"/>
    </row>
    <row r="66" spans="1:14" ht="15.75" x14ac:dyDescent="0.25">
      <c r="A66" s="52" t="s">
        <v>29</v>
      </c>
      <c r="B66" s="28">
        <v>28805968.579999998</v>
      </c>
      <c r="C66" s="53">
        <v>27570250.170000002</v>
      </c>
      <c r="D66" s="69">
        <v>23503901.609999999</v>
      </c>
      <c r="E66" s="53">
        <v>21359637.210000001</v>
      </c>
      <c r="F66" s="69">
        <v>19393823.430000003</v>
      </c>
      <c r="G66" s="53"/>
      <c r="H66" s="33"/>
      <c r="I66" s="53"/>
      <c r="J66" s="69"/>
      <c r="K66" s="53"/>
      <c r="L66" s="28"/>
      <c r="M66" s="57"/>
      <c r="N66" s="16"/>
    </row>
    <row r="67" spans="1:14" s="6" customFormat="1" ht="16.5" thickBot="1" x14ac:dyDescent="0.3">
      <c r="A67" s="70" t="s">
        <v>2</v>
      </c>
      <c r="B67" s="71">
        <f>B65+B66</f>
        <v>48620365.579999998</v>
      </c>
      <c r="C67" s="72">
        <f t="shared" ref="C67:M67" si="1">C65+C66</f>
        <v>47510197.020000003</v>
      </c>
      <c r="D67" s="71">
        <f>D65+D66</f>
        <v>42480563.700000003</v>
      </c>
      <c r="E67" s="72">
        <f t="shared" ref="E67:F67" si="2">E65+E66</f>
        <v>40519390.950000003</v>
      </c>
      <c r="F67" s="71">
        <f t="shared" si="2"/>
        <v>38669109.930000007</v>
      </c>
      <c r="G67" s="72">
        <f t="shared" si="1"/>
        <v>0</v>
      </c>
      <c r="H67" s="71">
        <f t="shared" si="1"/>
        <v>0</v>
      </c>
      <c r="I67" s="72">
        <f t="shared" si="1"/>
        <v>0</v>
      </c>
      <c r="J67" s="71">
        <f t="shared" si="1"/>
        <v>0</v>
      </c>
      <c r="K67" s="72">
        <f t="shared" si="1"/>
        <v>0</v>
      </c>
      <c r="L67" s="71">
        <f t="shared" si="1"/>
        <v>0</v>
      </c>
      <c r="M67" s="73">
        <f t="shared" si="1"/>
        <v>0</v>
      </c>
      <c r="N67" s="15"/>
    </row>
    <row r="68" spans="1:14" ht="30" customHeight="1" thickBot="1" x14ac:dyDescent="0.3">
      <c r="A68" s="12"/>
      <c r="B68" s="5"/>
      <c r="C68" s="5"/>
      <c r="D68" s="5"/>
      <c r="E68" s="5"/>
      <c r="F68" s="5"/>
      <c r="G68" s="5"/>
      <c r="H68" s="5"/>
      <c r="I68" s="5"/>
      <c r="J68" s="19"/>
      <c r="K68" s="5"/>
      <c r="L68" s="5"/>
      <c r="M68" s="5"/>
      <c r="N68" s="5"/>
    </row>
    <row r="69" spans="1:14" s="8" customFormat="1" ht="30" customHeight="1" x14ac:dyDescent="0.25">
      <c r="A69" s="43" t="s">
        <v>74</v>
      </c>
      <c r="B69" s="63"/>
      <c r="C69" s="63"/>
      <c r="D69" s="74"/>
      <c r="E69" s="63"/>
      <c r="F69" s="63"/>
      <c r="G69" s="63"/>
      <c r="H69" s="63"/>
      <c r="I69" s="63"/>
      <c r="J69" s="63"/>
      <c r="K69" s="63"/>
      <c r="L69" s="63"/>
      <c r="M69" s="64"/>
      <c r="N69" s="9"/>
    </row>
    <row r="70" spans="1:14" s="8" customFormat="1" ht="15.75" x14ac:dyDescent="0.25">
      <c r="A70" s="75" t="s">
        <v>19</v>
      </c>
      <c r="B70" s="107" t="s">
        <v>27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8"/>
      <c r="N70" s="9"/>
    </row>
    <row r="71" spans="1:14" ht="150" customHeight="1" x14ac:dyDescent="0.25">
      <c r="A71" s="76" t="s">
        <v>6</v>
      </c>
      <c r="B71" s="98" t="s">
        <v>75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9"/>
      <c r="N71" s="1"/>
    </row>
    <row r="72" spans="1:14" ht="125.1" customHeight="1" x14ac:dyDescent="0.25">
      <c r="A72" s="77" t="s">
        <v>7</v>
      </c>
      <c r="B72" s="102" t="s">
        <v>76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3"/>
    </row>
    <row r="73" spans="1:14" ht="99.95" customHeight="1" x14ac:dyDescent="0.25">
      <c r="A73" s="76" t="s">
        <v>8</v>
      </c>
      <c r="B73" s="98" t="s">
        <v>77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9"/>
    </row>
    <row r="74" spans="1:14" ht="150" customHeight="1" x14ac:dyDescent="0.25">
      <c r="A74" s="77" t="s">
        <v>9</v>
      </c>
      <c r="B74" s="102" t="s">
        <v>81</v>
      </c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3"/>
    </row>
    <row r="75" spans="1:14" ht="99.95" customHeight="1" x14ac:dyDescent="0.25">
      <c r="A75" s="76" t="s">
        <v>10</v>
      </c>
      <c r="B75" s="98" t="s">
        <v>82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9"/>
    </row>
    <row r="76" spans="1:14" ht="99.95" customHeight="1" x14ac:dyDescent="0.25">
      <c r="A76" s="77" t="s">
        <v>23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3"/>
    </row>
    <row r="77" spans="1:14" ht="99.95" customHeight="1" x14ac:dyDescent="0.25">
      <c r="A77" s="76" t="s">
        <v>24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9"/>
    </row>
    <row r="78" spans="1:14" ht="99.95" customHeight="1" x14ac:dyDescent="0.25">
      <c r="A78" s="77" t="s">
        <v>0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5"/>
    </row>
    <row r="79" spans="1:14" ht="99.95" customHeight="1" x14ac:dyDescent="0.25">
      <c r="A79" s="76" t="s">
        <v>1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9"/>
    </row>
    <row r="80" spans="1:14" ht="99.95" customHeight="1" x14ac:dyDescent="0.25">
      <c r="A80" s="77" t="s">
        <v>3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5"/>
    </row>
    <row r="81" spans="1:13" ht="99.95" customHeight="1" x14ac:dyDescent="0.25">
      <c r="A81" s="76" t="s">
        <v>4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9"/>
    </row>
    <row r="82" spans="1:13" ht="99.95" customHeight="1" thickBot="1" x14ac:dyDescent="0.3">
      <c r="A82" s="78" t="s">
        <v>5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1"/>
    </row>
  </sheetData>
  <protectedRanges>
    <protectedRange sqref="I19:J32" name="Intervalo2_2"/>
    <protectedRange sqref="B57:M57 B61:M61 B54:M55" name="Intervalo5_2_5"/>
    <protectedRange sqref="B52:M53 B56:M56" name="Intervalo5_1_4"/>
    <protectedRange sqref="K59" name="Intervalo5_2_8"/>
    <protectedRange sqref="K58" name="Intervalo5_1_8"/>
    <protectedRange sqref="L59" name="Intervalo5_2_10"/>
    <protectedRange sqref="L58" name="Intervalo5_1_10"/>
    <protectedRange sqref="B59" name="Intervalo5_2_11"/>
    <protectedRange sqref="B58" name="Intervalo5_1_11"/>
    <protectedRange sqref="E59" name="Intervalo5_2"/>
    <protectedRange sqref="E58" name="Intervalo5_1"/>
    <protectedRange sqref="H59" name="Intervalo5_2_4"/>
    <protectedRange sqref="H58" name="Intervalo5_1_5"/>
    <protectedRange sqref="I59" name="Intervalo5_2_2"/>
    <protectedRange sqref="I58" name="Intervalo5_1_2"/>
    <protectedRange sqref="M59" name="Intervalo5_2_7"/>
    <protectedRange sqref="M58" name="Intervalo5_1_7"/>
    <protectedRange sqref="C59" name="Intervalo5_2_9"/>
    <protectedRange sqref="C58" name="Intervalo5_1_9"/>
    <protectedRange sqref="D59" name="Intervalo5_2_12"/>
    <protectedRange sqref="D58" name="Intervalo5_1_12"/>
    <protectedRange sqref="F59" name="Intervalo5_2_13"/>
    <protectedRange sqref="F58" name="Intervalo5_1_13"/>
    <protectedRange sqref="G58" name="Intervalo5_1_1"/>
    <protectedRange sqref="G66" name="Intervalo5_1_4_1"/>
    <protectedRange sqref="J59" name="Intervalo5_2_1"/>
    <protectedRange sqref="J58" name="Intervalo5_1_3"/>
  </protectedRanges>
  <mergeCells count="14">
    <mergeCell ref="K1:M1"/>
    <mergeCell ref="B71:M71"/>
    <mergeCell ref="B72:M72"/>
    <mergeCell ref="B73:M73"/>
    <mergeCell ref="B74:M74"/>
    <mergeCell ref="B70:M70"/>
    <mergeCell ref="B75:M75"/>
    <mergeCell ref="B81:M81"/>
    <mergeCell ref="B82:M82"/>
    <mergeCell ref="B76:M76"/>
    <mergeCell ref="B77:M77"/>
    <mergeCell ref="B78:M78"/>
    <mergeCell ref="B79:M79"/>
    <mergeCell ref="B80:M80"/>
  </mergeCells>
  <dataValidations count="2">
    <dataValidation type="custom" allowBlank="1" showInputMessage="1" showErrorMessage="1" error="CORRIGIR" sqref="C59:D59 F59 J59" xr:uid="{00000000-0002-0000-0000-000000000000}">
      <formula1>$P$54=0</formula1>
    </dataValidation>
    <dataValidation type="custom" allowBlank="1" showInputMessage="1" showErrorMessage="1" error="CORRIGIR" sqref="C66:D66 F66 J66" xr:uid="{00000000-0002-0000-0000-000001000000}">
      <formula1>$P$61=0</formula1>
    </dataValidation>
  </dataValidations>
  <printOptions horizontalCentered="1" verticalCentered="1"/>
  <pageMargins left="0.19685039370078741" right="0.19685039370078741" top="0.78740157480314965" bottom="0.78740157480314965" header="0.19685039370078741" footer="0.19685039370078741"/>
  <pageSetup paperSize="9" scale="50" fitToHeight="0" orientation="landscape" r:id="rId1"/>
  <headerFooter>
    <oddHeader>&amp;L&amp;G&amp;C&amp;"-,Negrito"&amp;12RELATÓRIO - GESTÃO EM SAÚDE
RELATÓRIO - DEMONSTRATIVO DO FLUXO DE CAIXA
HOSPITAL DAS CLÍNICAS DE BAURU - PERÍODO: 2025&amp;R&amp;G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334-0A83-430E-B03F-142C4BCB8279}">
  <dimension ref="A1:C10"/>
  <sheetViews>
    <sheetView workbookViewId="0">
      <selection activeCell="A21" sqref="A21"/>
    </sheetView>
  </sheetViews>
  <sheetFormatPr defaultRowHeight="15" x14ac:dyDescent="0.25"/>
  <cols>
    <col min="1" max="1" width="60.7109375" style="2" customWidth="1"/>
    <col min="2" max="3" width="17.28515625" style="2" customWidth="1"/>
    <col min="4" max="16384" width="9.140625" style="2"/>
  </cols>
  <sheetData>
    <row r="1" spans="1:3" ht="45" customHeight="1" x14ac:dyDescent="0.25">
      <c r="A1" s="95" t="s">
        <v>72</v>
      </c>
      <c r="B1" s="96"/>
      <c r="C1" s="97"/>
    </row>
    <row r="2" spans="1:3" s="6" customFormat="1" ht="15.75" x14ac:dyDescent="0.25">
      <c r="A2" s="85" t="s">
        <v>19</v>
      </c>
      <c r="B2" s="109" t="s">
        <v>80</v>
      </c>
      <c r="C2" s="110"/>
    </row>
    <row r="3" spans="1:3" s="8" customFormat="1" ht="30" customHeight="1" x14ac:dyDescent="0.25">
      <c r="A3" s="92" t="s">
        <v>13</v>
      </c>
      <c r="B3" s="93" t="s">
        <v>78</v>
      </c>
      <c r="C3" s="94" t="s">
        <v>79</v>
      </c>
    </row>
    <row r="4" spans="1:3" s="3" customFormat="1" ht="16.5" customHeight="1" x14ac:dyDescent="0.25">
      <c r="A4" s="86" t="s">
        <v>15</v>
      </c>
      <c r="B4" s="87">
        <v>4771784.84</v>
      </c>
      <c r="C4" s="79">
        <v>4771784.84</v>
      </c>
    </row>
    <row r="5" spans="1:3" ht="16.5" customHeight="1" x14ac:dyDescent="0.25">
      <c r="A5" s="82" t="s">
        <v>43</v>
      </c>
      <c r="B5" s="83">
        <v>4018358.75</v>
      </c>
      <c r="C5" s="84">
        <v>738688.75</v>
      </c>
    </row>
    <row r="6" spans="1:3" ht="16.5" customHeight="1" x14ac:dyDescent="0.25">
      <c r="A6" s="82" t="s">
        <v>44</v>
      </c>
      <c r="B6" s="83">
        <v>0</v>
      </c>
      <c r="C6" s="84">
        <v>3279670</v>
      </c>
    </row>
    <row r="7" spans="1:3" ht="16.5" customHeight="1" x14ac:dyDescent="0.25">
      <c r="A7" s="88" t="s">
        <v>45</v>
      </c>
      <c r="B7" s="89">
        <v>753426.09</v>
      </c>
      <c r="C7" s="80">
        <v>753426.09</v>
      </c>
    </row>
    <row r="8" spans="1:3" s="3" customFormat="1" ht="16.5" customHeight="1" x14ac:dyDescent="0.25">
      <c r="A8" s="86" t="s">
        <v>54</v>
      </c>
      <c r="B8" s="87">
        <v>13361583.539999995</v>
      </c>
      <c r="C8" s="79">
        <v>13361583.539999995</v>
      </c>
    </row>
    <row r="9" spans="1:3" s="3" customFormat="1" ht="16.5" customHeight="1" x14ac:dyDescent="0.25">
      <c r="A9" s="86" t="s">
        <v>55</v>
      </c>
      <c r="B9" s="87">
        <v>-5029633.3199999956</v>
      </c>
      <c r="C9" s="79">
        <v>-5029633.3199999956</v>
      </c>
    </row>
    <row r="10" spans="1:3" s="3" customFormat="1" ht="16.5" customHeight="1" thickBot="1" x14ac:dyDescent="0.3">
      <c r="A10" s="90" t="s">
        <v>56</v>
      </c>
      <c r="B10" s="91">
        <v>42480563.700000003</v>
      </c>
      <c r="C10" s="81">
        <v>42480563.700000003</v>
      </c>
    </row>
  </sheetData>
  <protectedRanges>
    <protectedRange sqref="B10:C10" name="Intervalo5_2_5"/>
    <protectedRange sqref="B8:C9" name="Intervalo5_1_4"/>
  </protectedRanges>
  <mergeCells count="1">
    <mergeCell ref="B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Fluxo de Caixa</vt:lpstr>
      <vt:lpstr>Correção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2024-08-05T12:33:48Z</cp:lastPrinted>
  <dcterms:created xsi:type="dcterms:W3CDTF">2008-07-21T21:08:00Z</dcterms:created>
  <dcterms:modified xsi:type="dcterms:W3CDTF">2025-06-04T19:53:59Z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