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\HOSPITAIS\2. MATER\MATER 2025\Fluxo de Caixa e Resultado Operacional\"/>
    </mc:Choice>
  </mc:AlternateContent>
  <xr:revisionPtr revIDLastSave="0" documentId="13_ncr:1_{7513A954-1B42-4180-AE68-9CE861806BF3}" xr6:coauthVersionLast="47" xr6:coauthVersionMax="47" xr10:uidLastSave="{00000000-0000-0000-0000-000000000000}"/>
  <bookViews>
    <workbookView xWindow="-28920" yWindow="-120" windowWidth="29040" windowHeight="15720" tabRatio="755" xr2:uid="{00000000-000D-0000-FFFF-FFFF00000000}"/>
  </bookViews>
  <sheets>
    <sheet name="Fluxo de Caixa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7" i="35" l="1"/>
  <c r="L67" i="35"/>
  <c r="K67" i="35"/>
  <c r="J67" i="35"/>
  <c r="I67" i="35"/>
  <c r="H67" i="35"/>
  <c r="G67" i="35"/>
  <c r="F67" i="35"/>
  <c r="E67" i="35"/>
  <c r="D67" i="35"/>
  <c r="C67" i="35"/>
  <c r="B67" i="35"/>
  <c r="M61" i="35"/>
  <c r="L61" i="35"/>
  <c r="K61" i="35"/>
  <c r="J61" i="35"/>
  <c r="I61" i="35"/>
  <c r="H61" i="35"/>
  <c r="G61" i="35"/>
  <c r="F61" i="35"/>
  <c r="E61" i="35"/>
  <c r="D61" i="35"/>
  <c r="C61" i="35"/>
  <c r="B61" i="35"/>
  <c r="N5" i="35"/>
  <c r="N6" i="35"/>
  <c r="N7" i="35"/>
  <c r="N8" i="35"/>
  <c r="N9" i="35"/>
  <c r="N10" i="35"/>
  <c r="N11" i="35"/>
  <c r="N12" i="35"/>
  <c r="N13" i="35"/>
  <c r="N14" i="35"/>
  <c r="N15" i="35"/>
  <c r="N16" i="35"/>
  <c r="N17" i="35"/>
  <c r="N18" i="35"/>
  <c r="N19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N36" i="35"/>
  <c r="N37" i="35"/>
  <c r="N38" i="35"/>
  <c r="N39" i="35"/>
  <c r="N40" i="35"/>
  <c r="N41" i="35"/>
  <c r="N42" i="35"/>
  <c r="N43" i="35"/>
  <c r="N44" i="35"/>
  <c r="N45" i="35"/>
  <c r="N46" i="35"/>
  <c r="N47" i="35"/>
  <c r="N48" i="35"/>
  <c r="N49" i="35"/>
  <c r="N50" i="35"/>
  <c r="N51" i="35"/>
  <c r="N52" i="35"/>
  <c r="N53" i="35"/>
</calcChain>
</file>

<file path=xl/sharedStrings.xml><?xml version="1.0" encoding="utf-8"?>
<sst xmlns="http://schemas.openxmlformats.org/spreadsheetml/2006/main" count="121" uniqueCount="80">
  <si>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</si>
  <si>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</si>
  <si>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</si>
  <si>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</si>
  <si>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</si>
  <si>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</si>
  <si>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</si>
  <si>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</si>
  <si>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</si>
  <si>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</si>
  <si>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</si>
  <si>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</si>
  <si>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</si>
  <si>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</si>
  <si>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</si>
  <si>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</si>
  <si>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</si>
  <si>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</si>
  <si>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</si>
  <si>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</si>
  <si>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</si>
  <si>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</si>
  <si>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</si>
  <si>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</si>
  <si>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</si>
  <si>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13º</t>
  </si>
  <si>
    <t>Férias</t>
  </si>
  <si>
    <t>Descrição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</si>
  <si>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</si>
  <si>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</si>
  <si>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</si>
  <si>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</si>
  <si>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</si>
  <si>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</si>
  <si>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</si>
  <si>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</si>
  <si>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</si>
  <si>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</si>
  <si>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</si>
  <si>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</si>
  <si>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</si>
  <si>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</si>
  <si>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</si>
  <si>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</si>
  <si>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</si>
  <si>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</si>
  <si>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</si>
  <si>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</si>
  <si>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</si>
  <si>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</si>
  <si>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</si>
  <si>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</si>
  <si>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</si>
  <si>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</si>
  <si>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</si>
  <si>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</si>
  <si>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</si>
  <si>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Espécie / Caixa Pequeno</t>
  </si>
  <si>
    <t>618 - Composição de Saldo</t>
  </si>
  <si>
    <t xml:space="preserve">Outubro 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</si>
  <si>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</si>
  <si>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</si>
  <si>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</si>
  <si>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</si>
  <si>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</si>
  <si>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</si>
  <si>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</si>
  <si>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</si>
  <si>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</si>
  <si>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</si>
  <si>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Repasse - Complemento Piso Enfermagem</t>
  </si>
  <si>
    <t>Ordenados - Complemento Piso Enfermagem</t>
  </si>
  <si>
    <t>Ressarcimento - Complemento Piso Enfermagem</t>
  </si>
  <si>
    <t>617 - Saldo Bancário</t>
  </si>
  <si>
    <t>371 - Observação</t>
  </si>
  <si>
    <t>616 - Fluxo de Caixa</t>
  </si>
  <si>
    <r>
      <rPr>
        <b/>
        <sz val="11"/>
        <rFont val="Calibri"/>
        <family val="2"/>
        <scheme val="minor"/>
      </rPr>
      <t>"Outras Receitas"  R$ 2.119,78</t>
    </r>
    <r>
      <rPr>
        <sz val="11"/>
        <rFont val="Calibri"/>
        <family val="2"/>
        <scheme val="minor"/>
      </rPr>
      <t xml:space="preserve">
- Estorno de Despesas Glosadas ref. ex. 2022 R$ 2.014,06
- Processo 787/2019 – Contrato 17/2020 R$ 105,72
</t>
    </r>
    <r>
      <rPr>
        <b/>
        <sz val="11"/>
        <rFont val="Calibri"/>
        <family val="2"/>
        <scheme val="minor"/>
      </rPr>
      <t>"Outras Despesas com Pessoal" R$ 111.857,08 subcontas:</t>
    </r>
    <r>
      <rPr>
        <sz val="11"/>
        <rFont val="Calibri"/>
        <family val="2"/>
        <scheme val="minor"/>
      </rPr>
      <t xml:space="preserve">
- Empréstimo consignado: R$ 62.141,96
- Convênio médico: R$ 43.418,36
- Contribuição sindical: R$ 6.296,76
</t>
    </r>
    <r>
      <rPr>
        <b/>
        <sz val="11"/>
        <rFont val="Calibri"/>
        <family val="2"/>
        <scheme val="minor"/>
      </rPr>
      <t>"Financeiras" R$ 585,87 subcontas:</t>
    </r>
    <r>
      <rPr>
        <sz val="11"/>
        <rFont val="Calibri"/>
        <family val="2"/>
        <scheme val="minor"/>
      </rPr>
      <t xml:space="preserve">
- Tarifas bancárias: R$ 585,87</t>
    </r>
  </si>
  <si>
    <r>
      <rPr>
        <b/>
        <sz val="11"/>
        <rFont val="Calibri"/>
        <family val="2"/>
        <scheme val="minor"/>
      </rPr>
      <t>"Outras Receitas"  R$ 115,67</t>
    </r>
    <r>
      <rPr>
        <sz val="11"/>
        <rFont val="Calibri"/>
        <family val="2"/>
        <scheme val="minor"/>
      </rPr>
      <t xml:space="preserve">
- Processo 787/2019 – Contrato 17/2020 R$ 115,67
</t>
    </r>
    <r>
      <rPr>
        <b/>
        <sz val="11"/>
        <rFont val="Calibri"/>
        <family val="2"/>
        <scheme val="minor"/>
      </rPr>
      <t>"Outras Despesas com Pessoal" R$ 113.404,51</t>
    </r>
    <r>
      <rPr>
        <sz val="11"/>
        <rFont val="Calibri"/>
        <family val="2"/>
        <scheme val="minor"/>
      </rPr>
      <t xml:space="preserve">
- Empréstimo consignado: R$ 62.413,68
- Convênio médico: R$ 44.708,92
- Contribuição sindical: R$ 6.281,91
</t>
    </r>
    <r>
      <rPr>
        <b/>
        <sz val="11"/>
        <rFont val="Calibri"/>
        <family val="2"/>
        <scheme val="minor"/>
      </rPr>
      <t>"Financeiras" R$ 534,54</t>
    </r>
    <r>
      <rPr>
        <sz val="11"/>
        <rFont val="Calibri"/>
        <family val="2"/>
        <scheme val="minor"/>
      </rPr>
      <t xml:space="preserve">
- Tarifas bancárias: R$ 534,54</t>
    </r>
  </si>
  <si>
    <r>
      <rPr>
        <b/>
        <sz val="11"/>
        <rFont val="Calibri"/>
        <family val="2"/>
        <scheme val="minor"/>
      </rPr>
      <t>"Outras Despesas com Pessoal" R$ 115.667,92</t>
    </r>
    <r>
      <rPr>
        <sz val="11"/>
        <rFont val="Calibri"/>
        <family val="2"/>
        <scheme val="minor"/>
      </rPr>
      <t xml:space="preserve">
- Empréstimo consignado R$ 64.118,37
- Contribuição sindical R$ 3.846,48
- Convênio médico R$ 47.703,07</t>
    </r>
  </si>
  <si>
    <r>
      <rPr>
        <b/>
        <sz val="11"/>
        <rFont val="Calibri"/>
        <family val="2"/>
        <scheme val="minor"/>
      </rPr>
      <t>"Outras Receitas" R$ 89.320,07</t>
    </r>
    <r>
      <rPr>
        <sz val="11"/>
        <rFont val="Calibri"/>
        <family val="2"/>
        <scheme val="minor"/>
      </rPr>
      <t xml:space="preserve">
- Ressarcimento do sinistro que ocorreu na MATER - Sinistro 011471850528367 R$ 10.426,00
- Devolução de Valores do Rateio 2023-2024 R$ 78.894,07
</t>
    </r>
    <r>
      <rPr>
        <b/>
        <sz val="11"/>
        <rFont val="Calibri"/>
        <family val="2"/>
        <scheme val="minor"/>
      </rPr>
      <t>"Outras Despesas com Pessoal" R$ 131.927,18</t>
    </r>
    <r>
      <rPr>
        <sz val="11"/>
        <rFont val="Calibri"/>
        <family val="2"/>
        <scheme val="minor"/>
      </rPr>
      <t xml:space="preserve">
- Empréstimo consignado R$ 63.845,15
- Contribuição sindical R$ 3.831,91
- Convênio médico R$ 64.250,12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</si>
</sst>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/>
      <top style="medium">
        <color auto="1"/>
      </top>
      <bottom style="thin">
        <color rgb="FFCFCFCF"/>
      </bottom>
      <diagonal/>
    </border>
    <border>
      <left/>
      <right/>
      <top style="medium">
        <color auto="1"/>
      </top>
      <bottom style="thin">
        <color rgb="FFCFCFCF"/>
      </bottom>
      <diagonal/>
    </border>
    <border>
      <left/>
      <right style="medium">
        <color auto="1"/>
      </right>
      <top style="medium">
        <color auto="1"/>
      </top>
      <bottom style="thin">
        <color rgb="FFCFCFCF"/>
      </bottom>
      <diagonal/>
    </border>
    <border>
      <left style="medium">
        <color auto="1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CFCFCF"/>
      </left>
      <right style="medium">
        <color auto="1"/>
      </right>
      <top style="thin">
        <color rgb="FFCFCFCF"/>
      </top>
      <bottom style="thin">
        <color rgb="FFCFCFCF"/>
      </bottom>
      <diagonal/>
    </border>
    <border>
      <left style="medium">
        <color auto="1"/>
      </left>
      <right style="thin">
        <color rgb="FFCFCFCF"/>
      </right>
      <top style="thin">
        <color rgb="FFCFCFCF"/>
      </top>
      <bottom style="medium">
        <color auto="1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medium">
        <color auto="1"/>
      </bottom>
      <diagonal/>
    </border>
    <border>
      <left style="thin">
        <color rgb="FFCFCFCF"/>
      </left>
      <right style="medium">
        <color auto="1"/>
      </right>
      <top style="thin">
        <color rgb="FFCFCFCF"/>
      </top>
      <bottom style="medium">
        <color auto="1"/>
      </bottom>
      <diagonal/>
    </border>
    <border>
      <left style="medium">
        <color rgb="FFCFCFCF"/>
      </left>
      <right/>
      <top/>
      <bottom/>
      <diagonal/>
    </border>
    <border>
      <left style="medium">
        <color auto="1"/>
      </left>
      <right style="thin">
        <color rgb="FFCFCFCF"/>
      </right>
      <top/>
      <bottom style="thin">
        <color rgb="FFCFCFCF"/>
      </bottom>
      <diagonal/>
    </border>
    <border>
      <left/>
      <right style="medium">
        <color auto="1"/>
      </right>
      <top style="medium">
        <color rgb="FFCFCFCF"/>
      </top>
      <bottom style="medium">
        <color rgb="FFCFCFCF"/>
      </bottom>
      <diagonal/>
    </border>
    <border>
      <left/>
      <right style="thin">
        <color rgb="FFCFCFCF"/>
      </right>
      <top style="thin">
        <color rgb="FFCFCFCF"/>
      </top>
      <bottom style="medium">
        <color auto="1"/>
      </bottom>
      <diagonal/>
    </border>
    <border>
      <left style="medium">
        <color auto="1"/>
      </left>
      <right/>
      <top style="thin">
        <color rgb="FFCFCFCF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CFCFCF"/>
      </left>
      <right style="medium">
        <color auto="1"/>
      </right>
      <top style="thin">
        <color rgb="FFCFCFCF"/>
      </top>
      <bottom/>
      <diagonal/>
    </border>
    <border>
      <left/>
      <right/>
      <top style="thin">
        <color rgb="FFCFCFCF"/>
      </top>
      <bottom/>
      <diagonal/>
    </border>
    <border>
      <left/>
      <right style="medium">
        <color auto="1"/>
      </right>
      <top style="thin">
        <color rgb="FFCFCFCF"/>
      </top>
      <bottom/>
      <diagonal/>
    </border>
    <border>
      <left style="medium">
        <color auto="1"/>
      </left>
      <right/>
      <top style="thin">
        <color rgb="FFCFCFCF"/>
      </top>
      <bottom style="medium">
        <color auto="1"/>
      </bottom>
      <diagonal/>
    </border>
    <border>
      <left style="thin">
        <color rgb="FFCFCFCF"/>
      </left>
      <right/>
      <top style="thin">
        <color rgb="FFCFCFCF"/>
      </top>
      <bottom style="medium">
        <color auto="1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5" applyNumberFormat="0" applyAlignment="0" applyProtection="0"/>
    <xf numFmtId="0" fontId="11" fillId="8" borderId="6" applyNumberFormat="0" applyAlignment="0" applyProtection="0"/>
    <xf numFmtId="0" fontId="12" fillId="8" borderId="5" applyNumberFormat="0" applyAlignment="0" applyProtection="0"/>
    <xf numFmtId="0" fontId="13" fillId="0" borderId="7" applyNumberFormat="0" applyFill="0" applyAlignment="0" applyProtection="0"/>
    <xf numFmtId="0" fontId="14" fillId="9" borderId="8" applyNumberFormat="0" applyAlignment="0" applyProtection="0"/>
    <xf numFmtId="0" fontId="15" fillId="0" borderId="0" applyNumberFormat="0" applyFill="0" applyBorder="0" applyAlignment="0" applyProtection="0"/>
    <xf numFmtId="0" fontId="1" fillId="10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8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</cellStyleXfs>
  <cellXfs count="110">
    <xf numFmtId="0" fontId="0" fillId="0" borderId="0" xfId="0"/>
    <xf numFmtId="43" fontId="0" fillId="0" borderId="13" xfId="7" applyFont="1" applyBorder="1" applyAlignment="1" applyProtection="1">
      <alignment vertical="center" wrapText="1"/>
      <protection locked="0"/>
    </xf>
    <xf numFmtId="43" fontId="0" fillId="0" borderId="13" xfId="7" applyFont="1" applyBorder="1" applyAlignment="1" applyProtection="1">
      <alignment vertical="center"/>
      <protection locked="0"/>
    </xf>
    <xf numFmtId="43" fontId="0" fillId="0" borderId="14" xfId="7" applyFont="1" applyBorder="1" applyAlignment="1" applyProtection="1">
      <alignment vertical="center"/>
      <protection locked="0"/>
    </xf>
    <xf numFmtId="43" fontId="0" fillId="3" borderId="13" xfId="7" applyFont="1" applyFill="1" applyBorder="1" applyAlignment="1" applyProtection="1">
      <alignment vertical="center"/>
      <protection locked="0"/>
    </xf>
    <xf numFmtId="43" fontId="0" fillId="2" borderId="13" xfId="7" applyFont="1" applyFill="1" applyBorder="1" applyAlignment="1" applyProtection="1">
      <alignment vertical="center" wrapText="1"/>
      <protection locked="0"/>
    </xf>
    <xf numFmtId="43" fontId="0" fillId="2" borderId="13" xfId="7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43" fontId="17" fillId="0" borderId="29" xfId="7" applyFont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0" fillId="2" borderId="28" xfId="0" applyFill="1" applyBorder="1" applyAlignment="1">
      <alignment vertical="center" wrapText="1"/>
    </xf>
    <xf numFmtId="43" fontId="0" fillId="0" borderId="29" xfId="7" applyFont="1" applyBorder="1" applyAlignment="1">
      <alignment vertical="center"/>
    </xf>
    <xf numFmtId="43" fontId="0" fillId="2" borderId="29" xfId="7" applyFont="1" applyFill="1" applyBorder="1" applyAlignment="1">
      <alignment vertical="center"/>
    </xf>
    <xf numFmtId="43" fontId="19" fillId="0" borderId="29" xfId="7" applyFont="1" applyBorder="1" applyAlignment="1">
      <alignment vertical="center"/>
    </xf>
    <xf numFmtId="0" fontId="0" fillId="0" borderId="0" xfId="0" applyAlignment="1">
      <alignment vertical="center"/>
    </xf>
    <xf numFmtId="0" fontId="17" fillId="3" borderId="28" xfId="0" applyFont="1" applyFill="1" applyBorder="1" applyAlignment="1">
      <alignment horizontal="center" vertical="center" wrapText="1"/>
    </xf>
    <xf numFmtId="43" fontId="0" fillId="3" borderId="31" xfId="7" applyFont="1" applyFill="1" applyBorder="1" applyAlignment="1">
      <alignment horizontal="center" vertical="center"/>
    </xf>
    <xf numFmtId="43" fontId="17" fillId="3" borderId="32" xfId="7" applyFont="1" applyFill="1" applyBorder="1" applyAlignment="1">
      <alignment horizontal="center" vertical="center" wrapText="1"/>
    </xf>
    <xf numFmtId="43" fontId="17" fillId="0" borderId="30" xfId="7" applyFont="1" applyBorder="1" applyAlignment="1">
      <alignment vertical="center" wrapText="1"/>
    </xf>
    <xf numFmtId="43" fontId="17" fillId="0" borderId="29" xfId="7" applyFont="1" applyBorder="1" applyAlignment="1">
      <alignment horizontal="right" vertical="center" wrapText="1"/>
    </xf>
    <xf numFmtId="43" fontId="19" fillId="2" borderId="29" xfId="7" applyFont="1" applyFill="1" applyBorder="1" applyAlignment="1">
      <alignment vertical="center"/>
    </xf>
    <xf numFmtId="43" fontId="17" fillId="2" borderId="29" xfId="7" applyFont="1" applyFill="1" applyBorder="1" applyAlignment="1">
      <alignment vertical="center"/>
    </xf>
    <xf numFmtId="0" fontId="0" fillId="3" borderId="28" xfId="0" applyFill="1" applyBorder="1" applyAlignment="1">
      <alignment vertical="center" wrapText="1"/>
    </xf>
    <xf numFmtId="0" fontId="17" fillId="2" borderId="28" xfId="0" applyFont="1" applyFill="1" applyBorder="1" applyAlignment="1">
      <alignment vertical="center" wrapText="1"/>
    </xf>
    <xf numFmtId="43" fontId="17" fillId="0" borderId="29" xfId="7" applyFont="1" applyBorder="1" applyAlignment="1">
      <alignment vertical="center" wrapText="1"/>
    </xf>
    <xf numFmtId="43" fontId="17" fillId="2" borderId="29" xfId="7" applyFont="1" applyFill="1" applyBorder="1" applyAlignment="1">
      <alignment vertical="center" wrapText="1"/>
    </xf>
    <xf numFmtId="43" fontId="17" fillId="0" borderId="29" xfId="7" applyFont="1" applyBorder="1" applyAlignment="1">
      <alignment vertical="center"/>
    </xf>
    <xf numFmtId="0" fontId="17" fillId="0" borderId="0" xfId="0" applyFont="1" applyAlignment="1">
      <alignment vertical="center"/>
    </xf>
    <xf numFmtId="43" fontId="17" fillId="3" borderId="31" xfId="7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vertical="center" wrapText="1"/>
    </xf>
    <xf numFmtId="43" fontId="17" fillId="0" borderId="34" xfId="7" applyFont="1" applyBorder="1" applyAlignment="1">
      <alignment vertical="center"/>
    </xf>
    <xf numFmtId="43" fontId="17" fillId="2" borderId="34" xfId="7" applyFont="1" applyFill="1" applyBorder="1" applyAlignment="1">
      <alignment vertical="center"/>
    </xf>
    <xf numFmtId="43" fontId="21" fillId="0" borderId="23" xfId="7" applyFont="1" applyBorder="1" applyAlignment="1">
      <alignment vertical="center" wrapText="1"/>
    </xf>
    <xf numFmtId="43" fontId="17" fillId="0" borderId="0" xfId="7" applyFont="1" applyAlignment="1">
      <alignment vertical="center"/>
    </xf>
    <xf numFmtId="43" fontId="0" fillId="0" borderId="0" xfId="7" applyFont="1" applyAlignment="1">
      <alignment vertical="center"/>
    </xf>
    <xf numFmtId="43" fontId="17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17" fillId="2" borderId="17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43" fontId="17" fillId="0" borderId="0" xfId="7" applyFont="1" applyBorder="1" applyAlignment="1">
      <alignment vertical="center"/>
    </xf>
    <xf numFmtId="0" fontId="17" fillId="2" borderId="19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2" borderId="19" xfId="0" applyFill="1" applyBorder="1" applyAlignment="1">
      <alignment vertical="center" wrapText="1"/>
    </xf>
    <xf numFmtId="43" fontId="0" fillId="0" borderId="11" xfId="7" applyFont="1" applyBorder="1" applyAlignment="1">
      <alignment vertical="center" wrapText="1"/>
    </xf>
    <xf numFmtId="43" fontId="0" fillId="3" borderId="11" xfId="7" applyFont="1" applyFill="1" applyBorder="1" applyAlignment="1">
      <alignment vertical="center"/>
    </xf>
    <xf numFmtId="43" fontId="0" fillId="0" borderId="15" xfId="7" applyFont="1" applyBorder="1" applyAlignment="1" applyProtection="1">
      <alignment horizontal="right" vertical="center"/>
      <protection locked="0"/>
    </xf>
    <xf numFmtId="43" fontId="0" fillId="0" borderId="11" xfId="7" applyFont="1" applyBorder="1" applyAlignment="1">
      <alignment horizontal="right" vertical="center"/>
    </xf>
    <xf numFmtId="43" fontId="0" fillId="3" borderId="20" xfId="7" applyFont="1" applyFill="1" applyBorder="1" applyAlignment="1">
      <alignment vertical="center"/>
    </xf>
    <xf numFmtId="43" fontId="0" fillId="0" borderId="11" xfId="7" applyFont="1" applyBorder="1" applyAlignment="1">
      <alignment vertical="center"/>
    </xf>
    <xf numFmtId="43" fontId="0" fillId="0" borderId="15" xfId="7" applyFont="1" applyBorder="1" applyAlignment="1" applyProtection="1">
      <alignment vertical="center" wrapText="1"/>
      <protection locked="0"/>
    </xf>
    <xf numFmtId="0" fontId="17" fillId="2" borderId="21" xfId="0" applyFont="1" applyFill="1" applyBorder="1" applyAlignment="1">
      <alignment horizontal="center" vertical="center" wrapText="1"/>
    </xf>
    <xf numFmtId="43" fontId="17" fillId="0" borderId="22" xfId="7" applyFont="1" applyBorder="1" applyAlignment="1">
      <alignment horizontal="center" vertical="center"/>
    </xf>
    <xf numFmtId="43" fontId="17" fillId="2" borderId="22" xfId="7" applyFont="1" applyFill="1" applyBorder="1" applyAlignment="1">
      <alignment horizontal="center" vertical="center"/>
    </xf>
    <xf numFmtId="43" fontId="17" fillId="2" borderId="23" xfId="7" applyFont="1" applyFill="1" applyBorder="1" applyAlignment="1">
      <alignment horizontal="center" vertical="center"/>
    </xf>
    <xf numFmtId="0" fontId="17" fillId="0" borderId="24" xfId="0" applyFont="1" applyBorder="1" applyAlignment="1">
      <alignment vertical="center" wrapText="1"/>
    </xf>
    <xf numFmtId="43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2" borderId="17" xfId="0" applyFont="1" applyFill="1" applyBorder="1" applyAlignment="1">
      <alignment vertical="center" wrapText="1"/>
    </xf>
    <xf numFmtId="0" fontId="17" fillId="2" borderId="18" xfId="0" applyFont="1" applyFill="1" applyBorder="1" applyAlignment="1">
      <alignment vertical="center" wrapText="1"/>
    </xf>
    <xf numFmtId="43" fontId="17" fillId="0" borderId="11" xfId="7" applyFont="1" applyBorder="1" applyAlignment="1">
      <alignment horizontal="center" vertical="center" wrapText="1"/>
    </xf>
    <xf numFmtId="0" fontId="17" fillId="2" borderId="11" xfId="7" applyNumberFormat="1" applyFont="1" applyFill="1" applyBorder="1" applyAlignment="1">
      <alignment horizontal="center" vertical="center" wrapText="1"/>
    </xf>
    <xf numFmtId="0" fontId="17" fillId="2" borderId="20" xfId="7" applyNumberFormat="1" applyFont="1" applyFill="1" applyBorder="1" applyAlignment="1">
      <alignment horizontal="center" vertical="center" wrapText="1"/>
    </xf>
    <xf numFmtId="43" fontId="0" fillId="0" borderId="11" xfId="7" applyFont="1" applyFill="1" applyBorder="1" applyAlignment="1">
      <alignment vertical="center" wrapText="1"/>
    </xf>
    <xf numFmtId="43" fontId="0" fillId="2" borderId="11" xfId="7" applyFont="1" applyFill="1" applyBorder="1" applyAlignment="1">
      <alignment vertical="center" wrapText="1"/>
    </xf>
    <xf numFmtId="43" fontId="0" fillId="2" borderId="20" xfId="7" applyFont="1" applyFill="1" applyBorder="1" applyAlignment="1">
      <alignment vertical="center" wrapText="1"/>
    </xf>
    <xf numFmtId="43" fontId="0" fillId="0" borderId="11" xfId="7" applyFont="1" applyFill="1" applyBorder="1" applyAlignment="1">
      <alignment vertical="center"/>
    </xf>
    <xf numFmtId="0" fontId="17" fillId="3" borderId="21" xfId="0" applyFont="1" applyFill="1" applyBorder="1" applyAlignment="1">
      <alignment horizontal="center" vertical="center" wrapText="1"/>
    </xf>
    <xf numFmtId="43" fontId="17" fillId="0" borderId="22" xfId="7" applyFont="1" applyFill="1" applyBorder="1" applyAlignment="1">
      <alignment horizontal="center" vertical="center"/>
    </xf>
    <xf numFmtId="0" fontId="0" fillId="0" borderId="0" xfId="0" applyAlignment="1" applyProtection="1">
      <alignment vertical="center" wrapText="1"/>
      <protection locked="0"/>
    </xf>
    <xf numFmtId="43" fontId="17" fillId="0" borderId="0" xfId="7" applyFont="1" applyFill="1" applyBorder="1" applyAlignment="1" applyProtection="1">
      <alignment vertical="center"/>
      <protection locked="0"/>
    </xf>
    <xf numFmtId="43" fontId="17" fillId="2" borderId="17" xfId="0" applyNumberFormat="1" applyFont="1" applyFill="1" applyBorder="1" applyAlignment="1">
      <alignment vertical="center"/>
    </xf>
    <xf numFmtId="43" fontId="17" fillId="3" borderId="19" xfId="7" applyFont="1" applyFill="1" applyBorder="1" applyAlignment="1">
      <alignment horizontal="center" vertical="center" wrapText="1"/>
    </xf>
    <xf numFmtId="43" fontId="21" fillId="0" borderId="25" xfId="7" applyFont="1" applyFill="1" applyBorder="1" applyAlignment="1">
      <alignment horizontal="center" vertical="center" wrapText="1"/>
    </xf>
    <xf numFmtId="43" fontId="21" fillId="3" borderId="19" xfId="7" applyFont="1" applyFill="1" applyBorder="1" applyAlignment="1">
      <alignment horizontal="center" vertical="center" wrapText="1"/>
    </xf>
    <xf numFmtId="43" fontId="21" fillId="0" borderId="19" xfId="7" applyFont="1" applyFill="1" applyBorder="1" applyAlignment="1">
      <alignment horizontal="center" vertical="center" wrapText="1"/>
    </xf>
    <xf numFmtId="43" fontId="21" fillId="3" borderId="21" xfId="7" applyFont="1" applyFill="1" applyBorder="1" applyAlignment="1">
      <alignment horizontal="center" vertical="center" wrapText="1"/>
    </xf>
    <xf numFmtId="43" fontId="1" fillId="0" borderId="29" xfId="7" applyFont="1" applyBorder="1" applyAlignment="1">
      <alignment vertical="center"/>
    </xf>
    <xf numFmtId="43" fontId="1" fillId="2" borderId="29" xfId="7" applyFont="1" applyFill="1" applyBorder="1" applyAlignment="1">
      <alignment vertical="center"/>
    </xf>
    <xf numFmtId="4" fontId="22" fillId="0" borderId="0" xfId="0" applyNumberFormat="1" applyFont="1" applyAlignment="1">
      <alignment vertical="center"/>
    </xf>
    <xf numFmtId="43" fontId="17" fillId="0" borderId="0" xfId="7" applyFont="1" applyFill="1" applyBorder="1" applyAlignment="1">
      <alignment vertical="center" wrapText="1" readingOrder="1"/>
    </xf>
    <xf numFmtId="43" fontId="17" fillId="0" borderId="29" xfId="7" applyFont="1" applyBorder="1" applyAlignment="1">
      <alignment horizontal="right" vertical="center"/>
    </xf>
    <xf numFmtId="43" fontId="1" fillId="0" borderId="29" xfId="7" applyFont="1" applyBorder="1" applyAlignment="1">
      <alignment horizontal="right" vertical="center"/>
    </xf>
    <xf numFmtId="0" fontId="22" fillId="2" borderId="17" xfId="0" applyFont="1" applyFill="1" applyBorder="1" applyAlignment="1">
      <alignment horizontal="center" vertical="center" wrapText="1"/>
    </xf>
    <xf numFmtId="0" fontId="19" fillId="0" borderId="12" xfId="7" applyNumberFormat="1" applyFont="1" applyFill="1" applyBorder="1" applyAlignment="1">
      <alignment horizontal="left" vertical="center" wrapText="1"/>
    </xf>
    <xf numFmtId="0" fontId="19" fillId="0" borderId="11" xfId="7" applyNumberFormat="1" applyFont="1" applyFill="1" applyBorder="1" applyAlignment="1">
      <alignment horizontal="left" vertical="center" wrapText="1"/>
    </xf>
    <xf numFmtId="0" fontId="19" fillId="0" borderId="20" xfId="7" applyNumberFormat="1" applyFont="1" applyFill="1" applyBorder="1" applyAlignment="1">
      <alignment horizontal="left" vertical="center" wrapText="1"/>
    </xf>
    <xf numFmtId="0" fontId="0" fillId="3" borderId="27" xfId="7" applyNumberFormat="1" applyFont="1" applyFill="1" applyBorder="1" applyAlignment="1">
      <alignment horizontal="left" vertical="center" wrapText="1"/>
    </xf>
    <xf numFmtId="0" fontId="0" fillId="3" borderId="22" xfId="7" applyNumberFormat="1" applyFont="1" applyFill="1" applyBorder="1" applyAlignment="1">
      <alignment horizontal="left" vertical="center" wrapText="1"/>
    </xf>
    <xf numFmtId="0" fontId="0" fillId="3" borderId="23" xfId="7" applyNumberFormat="1" applyFont="1" applyFill="1" applyBorder="1" applyAlignment="1">
      <alignment horizontal="left" vertical="center" wrapText="1"/>
    </xf>
    <xf numFmtId="0" fontId="21" fillId="3" borderId="1" xfId="7" applyNumberFormat="1" applyFont="1" applyFill="1" applyBorder="1" applyAlignment="1" applyProtection="1">
      <alignment horizontal="justify" vertical="center" wrapText="1"/>
      <protection locked="0"/>
    </xf>
    <xf numFmtId="0" fontId="21" fillId="3" borderId="26" xfId="7" applyNumberFormat="1" applyFont="1" applyFill="1" applyBorder="1" applyAlignment="1" applyProtection="1">
      <alignment horizontal="justify" vertical="center" wrapText="1"/>
      <protection locked="0"/>
    </xf>
    <xf numFmtId="0" fontId="19" fillId="3" borderId="12" xfId="7" applyNumberFormat="1" applyFont="1" applyFill="1" applyBorder="1" applyAlignment="1">
      <alignment horizontal="justify" vertical="center" wrapText="1"/>
    </xf>
    <xf numFmtId="0" fontId="19" fillId="3" borderId="11" xfId="7" applyNumberFormat="1" applyFont="1" applyFill="1" applyBorder="1" applyAlignment="1">
      <alignment horizontal="justify" vertical="center" wrapText="1"/>
    </xf>
    <xf numFmtId="0" fontId="19" fillId="3" borderId="20" xfId="7" applyNumberFormat="1" applyFont="1" applyFill="1" applyBorder="1" applyAlignment="1">
      <alignment horizontal="justify" vertical="center" wrapText="1"/>
    </xf>
    <xf numFmtId="0" fontId="19" fillId="0" borderId="1" xfId="7" applyNumberFormat="1" applyFont="1" applyFill="1" applyBorder="1" applyAlignment="1" applyProtection="1">
      <alignment horizontal="left" vertical="center" wrapText="1"/>
      <protection locked="0"/>
    </xf>
    <xf numFmtId="0" fontId="19" fillId="0" borderId="26" xfId="7" applyNumberFormat="1" applyFont="1" applyFill="1" applyBorder="1" applyAlignment="1" applyProtection="1">
      <alignment horizontal="left" vertical="center" wrapText="1"/>
      <protection locked="0"/>
    </xf>
    <xf numFmtId="0" fontId="19" fillId="3" borderId="1" xfId="7" applyNumberFormat="1" applyFont="1" applyFill="1" applyBorder="1" applyAlignment="1" applyProtection="1">
      <alignment horizontal="justify" vertical="center" wrapText="1"/>
      <protection locked="0"/>
    </xf>
    <xf numFmtId="0" fontId="19" fillId="3" borderId="26" xfId="7" applyNumberFormat="1" applyFont="1" applyFill="1" applyBorder="1" applyAlignment="1" applyProtection="1">
      <alignment horizontal="justify" vertical="center" wrapText="1"/>
      <protection locked="0"/>
    </xf>
    <xf numFmtId="0" fontId="17" fillId="3" borderId="11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</cellXfs>
  <cellStyles count="52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Moeda 2" xfId="5" xr:uid="{00000000-0005-0000-0000-00001E000000}"/>
    <cellStyle name="Moeda 3" xfId="4" xr:uid="{00000000-0005-0000-0000-00001F000000}"/>
    <cellStyle name="Moeda 4" xfId="49" xr:uid="{00000000-0005-0000-0000-000020000000}"/>
    <cellStyle name="Moeda 4 2" xfId="50" xr:uid="{00000000-0005-0000-0000-000021000000}"/>
    <cellStyle name="Neutro" xfId="15" builtinId="28" customBuiltin="1"/>
    <cellStyle name="Normal" xfId="0" builtinId="0"/>
    <cellStyle name="Normal 2" xfId="51" xr:uid="{00000000-0005-0000-0000-000024000000}"/>
    <cellStyle name="Nota" xfId="22" builtinId="10" customBuiltin="1"/>
    <cellStyle name="Ruim" xfId="14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otal" xfId="24" builtinId="25" customBuiltin="1"/>
    <cellStyle name="Vírgula" xfId="7" builtinId="3"/>
    <cellStyle name="Vírgula 2" xfId="1" xr:uid="{00000000-0005-0000-0000-000030000000}"/>
    <cellStyle name="Vírgula 2 2" xfId="2" xr:uid="{00000000-0005-0000-0000-000031000000}"/>
    <cellStyle name="Vírgula 3" xfId="3" xr:uid="{00000000-0005-0000-0000-000032000000}"/>
    <cellStyle name="Vírgula 4" xfId="6" xr:uid="{00000000-0005-0000-0000-000033000000}"/>
  </cellStyles>
  <dxfs count="0"/>
  <tableStyles count="1" defaultTableStyle="TableStyleMedium9" defaultPivotStyle="PivotStyleLight16">
    <tableStyle name="Estilo de Tabela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2"/>
  <sheetViews>
    <sheetView showGridLines="0" tabSelected="1" topLeftCell="A70" zoomScale="85" zoomScaleNormal="85" zoomScalePageLayoutView="70" workbookViewId="0">
      <selection activeCell="B74" sqref="B74:M74"/>
    </sheetView>
  </sheetViews>
  <sheetFormatPr defaultRowHeight="15" x14ac:dyDescent="0.25"/>
  <cols>
    <col min="1" max="1" width="61" style="21" customWidth="1"/>
    <col min="2" max="13" width="17.28515625" style="21" customWidth="1"/>
    <col min="14" max="14" width="17.28515625" style="34" customWidth="1"/>
    <col min="15" max="15" width="9.140625" style="21"/>
    <col min="16" max="16" width="13.28515625" style="21" bestFit="1" customWidth="1"/>
    <col min="17" max="16384" width="9.140625" style="21"/>
  </cols>
  <sheetData>
    <row r="1" spans="1:14" s="11" customFormat="1" ht="45" customHeight="1" x14ac:dyDescent="0.25">
      <c r="A1" s="7" t="s">
        <v>75</v>
      </c>
      <c r="B1" s="9"/>
      <c r="C1" s="9"/>
      <c r="D1" s="9"/>
      <c r="E1" s="9"/>
      <c r="F1" s="9"/>
      <c r="G1" s="9"/>
      <c r="H1" s="9"/>
      <c r="I1" s="9"/>
      <c r="J1" s="9"/>
      <c r="K1" s="92"/>
      <c r="L1" s="92"/>
      <c r="M1" s="92"/>
      <c r="N1" s="10"/>
    </row>
    <row r="2" spans="1:14" s="11" customFormat="1" ht="16.5" customHeight="1" x14ac:dyDescent="0.25">
      <c r="A2" s="12" t="s">
        <v>19</v>
      </c>
      <c r="B2" s="13" t="s">
        <v>6</v>
      </c>
      <c r="C2" s="14" t="s">
        <v>7</v>
      </c>
      <c r="D2" s="15" t="s">
        <v>8</v>
      </c>
      <c r="E2" s="14" t="s">
        <v>9</v>
      </c>
      <c r="F2" s="15" t="s">
        <v>10</v>
      </c>
      <c r="G2" s="14" t="s">
        <v>23</v>
      </c>
      <c r="H2" s="15" t="s">
        <v>24</v>
      </c>
      <c r="I2" s="14" t="s">
        <v>0</v>
      </c>
      <c r="J2" s="15" t="s">
        <v>1</v>
      </c>
      <c r="K2" s="14" t="s">
        <v>59</v>
      </c>
      <c r="L2" s="15" t="s">
        <v>4</v>
      </c>
      <c r="M2" s="14" t="s">
        <v>5</v>
      </c>
      <c r="N2" s="16" t="s">
        <v>2</v>
      </c>
    </row>
    <row r="3" spans="1:14" ht="16.5" customHeight="1" x14ac:dyDescent="0.25">
      <c r="A3" s="17" t="s">
        <v>11</v>
      </c>
      <c r="B3" s="18">
        <v>3884490.11</v>
      </c>
      <c r="C3" s="19">
        <v>3719165.8699999987</v>
      </c>
      <c r="D3" s="20">
        <v>2858655.5599999982</v>
      </c>
      <c r="E3" s="19">
        <v>3265926.8099999996</v>
      </c>
      <c r="F3" s="18"/>
      <c r="G3" s="19"/>
      <c r="H3" s="18"/>
      <c r="I3" s="19"/>
      <c r="J3" s="18"/>
      <c r="K3" s="19"/>
      <c r="L3" s="18"/>
      <c r="M3" s="19"/>
      <c r="N3" s="25"/>
    </row>
    <row r="4" spans="1:14" s="11" customFormat="1" ht="30" customHeight="1" x14ac:dyDescent="0.25">
      <c r="A4" s="22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ht="16.5" customHeight="1" x14ac:dyDescent="0.25">
      <c r="A5" s="17" t="s">
        <v>37</v>
      </c>
      <c r="B5" s="18">
        <v>2956060.27</v>
      </c>
      <c r="C5" s="19">
        <v>2956060.27</v>
      </c>
      <c r="D5" s="18">
        <v>3702252.94</v>
      </c>
      <c r="E5" s="19">
        <v>3702252.94</v>
      </c>
      <c r="F5" s="18"/>
      <c r="G5" s="19"/>
      <c r="H5" s="18"/>
      <c r="I5" s="19"/>
      <c r="J5" s="18"/>
      <c r="K5" s="19"/>
      <c r="L5" s="18"/>
      <c r="M5" s="19"/>
      <c r="N5" s="25">
        <f>SUM('Fluxo de Caixa'!$B5:$M5)</f>
        <v>13316626.42</v>
      </c>
    </row>
    <row r="6" spans="1:14" ht="16.5" customHeight="1" x14ac:dyDescent="0.25">
      <c r="A6" s="17" t="s">
        <v>60</v>
      </c>
      <c r="B6" s="90">
        <v>0</v>
      </c>
      <c r="C6" s="19">
        <v>0</v>
      </c>
      <c r="D6" s="18">
        <v>0</v>
      </c>
      <c r="E6" s="19">
        <v>0</v>
      </c>
      <c r="F6" s="18"/>
      <c r="G6" s="19"/>
      <c r="H6" s="18"/>
      <c r="I6" s="19"/>
      <c r="J6" s="18"/>
      <c r="K6" s="19"/>
      <c r="L6" s="18"/>
      <c r="M6" s="19"/>
      <c r="N6" s="25">
        <f>SUM('Fluxo de Caixa'!$B6:$M6)</f>
        <v>0</v>
      </c>
    </row>
    <row r="7" spans="1:14" ht="16.5" customHeight="1" x14ac:dyDescent="0.25">
      <c r="A7" s="17" t="s">
        <v>61</v>
      </c>
      <c r="B7" s="91">
        <v>754944.53</v>
      </c>
      <c r="C7" s="27">
        <v>0</v>
      </c>
      <c r="D7" s="86">
        <v>0</v>
      </c>
      <c r="E7" s="87">
        <v>0</v>
      </c>
      <c r="F7" s="86"/>
      <c r="G7" s="87"/>
      <c r="H7" s="86"/>
      <c r="I7" s="87"/>
      <c r="J7" s="86"/>
      <c r="K7" s="87"/>
      <c r="L7" s="86"/>
      <c r="M7" s="87"/>
      <c r="N7" s="25">
        <f>SUM('Fluxo de Caixa'!$B7:$M7)</f>
        <v>754944.53</v>
      </c>
    </row>
    <row r="8" spans="1:14" ht="16.5" customHeight="1" x14ac:dyDescent="0.25">
      <c r="A8" s="17" t="s">
        <v>70</v>
      </c>
      <c r="B8" s="90">
        <v>0</v>
      </c>
      <c r="C8" s="19">
        <v>0</v>
      </c>
      <c r="D8" s="18">
        <v>0</v>
      </c>
      <c r="E8" s="19">
        <v>0</v>
      </c>
      <c r="F8" s="18"/>
      <c r="G8" s="19"/>
      <c r="H8" s="18"/>
      <c r="I8" s="19"/>
      <c r="J8" s="18"/>
      <c r="K8" s="19"/>
      <c r="L8" s="18"/>
      <c r="M8" s="28"/>
      <c r="N8" s="25">
        <f>SUM('Fluxo de Caixa'!$B8:$M8)</f>
        <v>0</v>
      </c>
    </row>
    <row r="9" spans="1:14" ht="16.5" customHeight="1" x14ac:dyDescent="0.25">
      <c r="A9" s="17" t="s">
        <v>62</v>
      </c>
      <c r="B9" s="90">
        <v>0</v>
      </c>
      <c r="C9" s="19">
        <v>0</v>
      </c>
      <c r="D9" s="18">
        <v>0</v>
      </c>
      <c r="E9" s="19">
        <v>0</v>
      </c>
      <c r="F9" s="18"/>
      <c r="G9" s="19"/>
      <c r="H9" s="18"/>
      <c r="I9" s="19"/>
      <c r="J9" s="18"/>
      <c r="K9" s="19"/>
      <c r="L9" s="18"/>
      <c r="M9" s="28"/>
      <c r="N9" s="25">
        <f>SUM('Fluxo de Caixa'!$B9:$M9)</f>
        <v>0</v>
      </c>
    </row>
    <row r="10" spans="1:14" ht="16.5" customHeight="1" x14ac:dyDescent="0.25">
      <c r="A10" s="17" t="s">
        <v>63</v>
      </c>
      <c r="B10" s="90">
        <v>0</v>
      </c>
      <c r="C10" s="19">
        <v>0</v>
      </c>
      <c r="D10" s="18">
        <v>0</v>
      </c>
      <c r="E10" s="19">
        <v>0</v>
      </c>
      <c r="F10" s="18"/>
      <c r="G10" s="19"/>
      <c r="H10" s="18"/>
      <c r="I10" s="19"/>
      <c r="J10" s="18"/>
      <c r="K10" s="19"/>
      <c r="L10" s="18"/>
      <c r="M10" s="19"/>
      <c r="N10" s="25">
        <f>SUM('Fluxo de Caixa'!$B10:$M10)</f>
        <v>0</v>
      </c>
    </row>
    <row r="11" spans="1:14" ht="16.5" customHeight="1" x14ac:dyDescent="0.25">
      <c r="A11" s="17" t="s">
        <v>12</v>
      </c>
      <c r="B11" s="18">
        <v>43343.439999999995</v>
      </c>
      <c r="C11" s="19">
        <v>40172.86</v>
      </c>
      <c r="D11" s="18">
        <v>39079.53</v>
      </c>
      <c r="E11" s="19">
        <v>40392.43</v>
      </c>
      <c r="F11" s="18"/>
      <c r="G11" s="19"/>
      <c r="H11" s="18"/>
      <c r="I11" s="19"/>
      <c r="J11" s="18"/>
      <c r="K11" s="19"/>
      <c r="L11" s="18"/>
      <c r="M11" s="19"/>
      <c r="N11" s="25">
        <f>SUM('Fluxo de Caixa'!$B11:$M11)</f>
        <v>162988.25999999998</v>
      </c>
    </row>
    <row r="12" spans="1:14" ht="16.5" customHeight="1" x14ac:dyDescent="0.25">
      <c r="A12" s="17" t="s">
        <v>64</v>
      </c>
      <c r="B12" s="90">
        <v>0</v>
      </c>
      <c r="C12" s="19">
        <v>0</v>
      </c>
      <c r="D12" s="18">
        <v>0</v>
      </c>
      <c r="E12" s="19">
        <v>0</v>
      </c>
      <c r="F12" s="18"/>
      <c r="G12" s="19"/>
      <c r="H12" s="18"/>
      <c r="I12" s="19"/>
      <c r="J12" s="18"/>
      <c r="K12" s="19"/>
      <c r="L12" s="18"/>
      <c r="M12" s="28"/>
      <c r="N12" s="25">
        <f>SUM('Fluxo de Caixa'!$B12:$M12)</f>
        <v>0</v>
      </c>
    </row>
    <row r="13" spans="1:14" ht="16.5" customHeight="1" x14ac:dyDescent="0.25">
      <c r="A13" s="17" t="s">
        <v>65</v>
      </c>
      <c r="B13" s="90">
        <v>0</v>
      </c>
      <c r="C13" s="19">
        <v>0</v>
      </c>
      <c r="D13" s="18">
        <v>0</v>
      </c>
      <c r="E13" s="19">
        <v>0</v>
      </c>
      <c r="F13" s="18"/>
      <c r="G13" s="19"/>
      <c r="H13" s="18"/>
      <c r="I13" s="19"/>
      <c r="J13" s="18"/>
      <c r="K13" s="19"/>
      <c r="L13" s="18"/>
      <c r="M13" s="28"/>
      <c r="N13" s="25">
        <f>SUM('Fluxo de Caixa'!$B13:$M13)</f>
        <v>0</v>
      </c>
    </row>
    <row r="14" spans="1:14" ht="16.5" customHeight="1" x14ac:dyDescent="0.25">
      <c r="A14" s="17" t="s">
        <v>66</v>
      </c>
      <c r="B14" s="90">
        <v>0</v>
      </c>
      <c r="C14" s="19">
        <v>0</v>
      </c>
      <c r="D14" s="18">
        <v>0</v>
      </c>
      <c r="E14" s="19">
        <v>0</v>
      </c>
      <c r="F14" s="18"/>
      <c r="G14" s="19"/>
      <c r="H14" s="18"/>
      <c r="I14" s="19"/>
      <c r="J14" s="18"/>
      <c r="K14" s="19"/>
      <c r="L14" s="18"/>
      <c r="M14" s="28"/>
      <c r="N14" s="25">
        <f>SUM('Fluxo de Caixa'!$B14:$M14)</f>
        <v>0</v>
      </c>
    </row>
    <row r="15" spans="1:14" ht="16.5" customHeight="1" x14ac:dyDescent="0.25">
      <c r="A15" s="17" t="s">
        <v>38</v>
      </c>
      <c r="B15" s="90">
        <v>0</v>
      </c>
      <c r="C15" s="19">
        <v>0</v>
      </c>
      <c r="D15" s="18">
        <v>0</v>
      </c>
      <c r="E15" s="19">
        <v>0</v>
      </c>
      <c r="F15" s="18"/>
      <c r="G15" s="19"/>
      <c r="H15" s="18"/>
      <c r="I15" s="19"/>
      <c r="J15" s="18"/>
      <c r="K15" s="19"/>
      <c r="L15" s="18"/>
      <c r="M15" s="19"/>
      <c r="N15" s="25">
        <f>SUM('Fluxo de Caixa'!$B15:$M15)</f>
        <v>0</v>
      </c>
    </row>
    <row r="16" spans="1:14" ht="16.5" customHeight="1" x14ac:dyDescent="0.25">
      <c r="A16" s="29" t="s">
        <v>67</v>
      </c>
      <c r="B16" s="90">
        <v>0</v>
      </c>
      <c r="C16" s="19">
        <v>0</v>
      </c>
      <c r="D16" s="18">
        <v>0</v>
      </c>
      <c r="E16" s="19">
        <v>0</v>
      </c>
      <c r="F16" s="18"/>
      <c r="G16" s="19"/>
      <c r="H16" s="18"/>
      <c r="I16" s="19"/>
      <c r="J16" s="18"/>
      <c r="K16" s="19"/>
      <c r="L16" s="18"/>
      <c r="M16" s="19"/>
      <c r="N16" s="25">
        <f>SUM('Fluxo de Caixa'!$B16:$M16)</f>
        <v>0</v>
      </c>
    </row>
    <row r="17" spans="1:14" ht="16.5" customHeight="1" x14ac:dyDescent="0.25">
      <c r="A17" s="29" t="s">
        <v>68</v>
      </c>
      <c r="B17" s="90">
        <v>0</v>
      </c>
      <c r="C17" s="19">
        <v>0</v>
      </c>
      <c r="D17" s="18">
        <v>0</v>
      </c>
      <c r="E17" s="19">
        <v>0</v>
      </c>
      <c r="F17" s="18"/>
      <c r="G17" s="19"/>
      <c r="H17" s="18"/>
      <c r="I17" s="19"/>
      <c r="J17" s="18"/>
      <c r="K17" s="19"/>
      <c r="L17" s="18"/>
      <c r="M17" s="28"/>
      <c r="N17" s="25">
        <f>SUM('Fluxo de Caixa'!$B17:$M17)</f>
        <v>0</v>
      </c>
    </row>
    <row r="18" spans="1:14" ht="16.5" customHeight="1" x14ac:dyDescent="0.25">
      <c r="A18" s="29" t="s">
        <v>69</v>
      </c>
      <c r="B18" s="18">
        <v>2119.7800000000002</v>
      </c>
      <c r="C18" s="19">
        <v>115.67</v>
      </c>
      <c r="D18" s="18">
        <v>0</v>
      </c>
      <c r="E18" s="19">
        <v>89320.07</v>
      </c>
      <c r="F18" s="18"/>
      <c r="G18" s="19"/>
      <c r="H18" s="18"/>
      <c r="I18" s="27"/>
      <c r="J18" s="20"/>
      <c r="K18" s="19"/>
      <c r="L18" s="18"/>
      <c r="M18" s="19"/>
      <c r="N18" s="25">
        <f>SUM('Fluxo de Caixa'!$B18:$M18)</f>
        <v>91555.520000000004</v>
      </c>
    </row>
    <row r="19" spans="1:14" s="34" customFormat="1" ht="16.5" customHeight="1" x14ac:dyDescent="0.25">
      <c r="A19" s="30" t="s">
        <v>39</v>
      </c>
      <c r="B19" s="33">
        <v>3756468.0199999996</v>
      </c>
      <c r="C19" s="32">
        <v>2996348.8</v>
      </c>
      <c r="D19" s="31">
        <v>3741332.4699999997</v>
      </c>
      <c r="E19" s="32">
        <v>3831965.44</v>
      </c>
      <c r="F19" s="31"/>
      <c r="G19" s="32"/>
      <c r="H19" s="31"/>
      <c r="I19" s="32"/>
      <c r="J19" s="31"/>
      <c r="K19" s="32"/>
      <c r="L19" s="33"/>
      <c r="M19" s="28"/>
      <c r="N19" s="25">
        <f>SUM('Fluxo de Caixa'!$B19:$M19)</f>
        <v>14326114.729999999</v>
      </c>
    </row>
    <row r="20" spans="1:14" s="11" customFormat="1" ht="30" customHeight="1" x14ac:dyDescent="0.25">
      <c r="A20" s="22" t="s">
        <v>13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23"/>
      <c r="M20" s="23"/>
      <c r="N20" s="24"/>
    </row>
    <row r="21" spans="1:14" s="34" customFormat="1" ht="16.5" customHeight="1" x14ac:dyDescent="0.25">
      <c r="A21" s="30" t="s">
        <v>14</v>
      </c>
      <c r="B21" s="33">
        <v>2165776.85</v>
      </c>
      <c r="C21" s="28">
        <v>1858559.7200000002</v>
      </c>
      <c r="D21" s="33">
        <v>1872071.3499999999</v>
      </c>
      <c r="E21" s="28">
        <v>1890619.29</v>
      </c>
      <c r="F21" s="33"/>
      <c r="G21" s="28"/>
      <c r="H21" s="33"/>
      <c r="I21" s="28"/>
      <c r="J21" s="33"/>
      <c r="K21" s="28"/>
      <c r="L21" s="33"/>
      <c r="M21" s="28"/>
      <c r="N21" s="25">
        <f>SUM('Fluxo de Caixa'!$B21:$M21)</f>
        <v>7787027.21</v>
      </c>
    </row>
    <row r="22" spans="1:14" ht="16.5" customHeight="1" x14ac:dyDescent="0.25">
      <c r="A22" s="17" t="s">
        <v>30</v>
      </c>
      <c r="B22" s="18">
        <v>1109871.01</v>
      </c>
      <c r="C22" s="19">
        <v>1036612.22</v>
      </c>
      <c r="D22" s="18">
        <v>1110424.1199999999</v>
      </c>
      <c r="E22" s="19">
        <v>1073374.01</v>
      </c>
      <c r="F22" s="18"/>
      <c r="G22" s="19"/>
      <c r="H22" s="18"/>
      <c r="I22" s="19"/>
      <c r="J22" s="18"/>
      <c r="K22" s="19"/>
      <c r="L22" s="18"/>
      <c r="M22" s="19"/>
      <c r="N22" s="25">
        <f>SUM('Fluxo de Caixa'!$B22:$M22)</f>
        <v>4330281.3599999994</v>
      </c>
    </row>
    <row r="23" spans="1:14" ht="16.5" customHeight="1" x14ac:dyDescent="0.25">
      <c r="A23" s="17" t="s">
        <v>32</v>
      </c>
      <c r="B23" s="18">
        <v>155754.30000000002</v>
      </c>
      <c r="C23" s="19">
        <v>101680.88</v>
      </c>
      <c r="D23" s="18">
        <v>105060.62</v>
      </c>
      <c r="E23" s="19">
        <v>104973.40999999999</v>
      </c>
      <c r="F23" s="18"/>
      <c r="G23" s="19"/>
      <c r="H23" s="18"/>
      <c r="I23" s="19"/>
      <c r="J23" s="18"/>
      <c r="K23" s="19"/>
      <c r="L23" s="18"/>
      <c r="M23" s="19"/>
      <c r="N23" s="25">
        <f>SUM('Fluxo de Caixa'!$B23:$M23)</f>
        <v>467469.21</v>
      </c>
    </row>
    <row r="24" spans="1:14" ht="16.5" customHeight="1" x14ac:dyDescent="0.25">
      <c r="A24" s="17" t="s">
        <v>40</v>
      </c>
      <c r="B24" s="18">
        <v>0</v>
      </c>
      <c r="C24" s="19">
        <v>0</v>
      </c>
      <c r="D24" s="18">
        <v>0</v>
      </c>
      <c r="E24" s="19">
        <v>0</v>
      </c>
      <c r="F24" s="18"/>
      <c r="G24" s="19"/>
      <c r="H24" s="18"/>
      <c r="I24" s="19"/>
      <c r="J24" s="18"/>
      <c r="K24" s="19"/>
      <c r="L24" s="18"/>
      <c r="M24" s="19"/>
      <c r="N24" s="25">
        <f>SUM('Fluxo de Caixa'!$B24:$M24)</f>
        <v>0</v>
      </c>
    </row>
    <row r="25" spans="1:14" ht="16.5" customHeight="1" x14ac:dyDescent="0.25">
      <c r="A25" s="17" t="s">
        <v>31</v>
      </c>
      <c r="B25" s="18">
        <v>604645.5199999999</v>
      </c>
      <c r="C25" s="19">
        <v>421610.29000000004</v>
      </c>
      <c r="D25" s="18">
        <v>419054.41000000003</v>
      </c>
      <c r="E25" s="19">
        <v>435953.82999999996</v>
      </c>
      <c r="F25" s="18"/>
      <c r="G25" s="19"/>
      <c r="H25" s="18"/>
      <c r="I25" s="19"/>
      <c r="J25" s="18"/>
      <c r="K25" s="19"/>
      <c r="L25" s="18"/>
      <c r="M25" s="19"/>
      <c r="N25" s="25">
        <f>SUM('Fluxo de Caixa'!$B25:$M25)</f>
        <v>1881264.0499999998</v>
      </c>
    </row>
    <row r="26" spans="1:14" ht="16.5" customHeight="1" x14ac:dyDescent="0.25">
      <c r="A26" s="17" t="s">
        <v>41</v>
      </c>
      <c r="B26" s="18">
        <v>27304.780000000002</v>
      </c>
      <c r="C26" s="19">
        <v>36689.840000000004</v>
      </c>
      <c r="D26" s="18">
        <v>5317.84</v>
      </c>
      <c r="E26" s="19">
        <v>46295.83</v>
      </c>
      <c r="F26" s="18"/>
      <c r="G26" s="19"/>
      <c r="H26" s="18"/>
      <c r="I26" s="19"/>
      <c r="J26" s="18"/>
      <c r="K26" s="19"/>
      <c r="L26" s="18"/>
      <c r="M26" s="19"/>
      <c r="N26" s="25">
        <f>SUM('Fluxo de Caixa'!$B26:$M26)</f>
        <v>115608.29000000001</v>
      </c>
    </row>
    <row r="27" spans="1:14" ht="16.5" customHeight="1" x14ac:dyDescent="0.25">
      <c r="A27" s="17" t="s">
        <v>25</v>
      </c>
      <c r="B27" s="18">
        <v>16809.900000000001</v>
      </c>
      <c r="C27" s="19">
        <v>2943.13</v>
      </c>
      <c r="D27" s="18">
        <v>7001.72</v>
      </c>
      <c r="E27" s="19">
        <v>1264.28</v>
      </c>
      <c r="F27" s="18"/>
      <c r="G27" s="19"/>
      <c r="H27" s="18"/>
      <c r="I27" s="19"/>
      <c r="J27" s="18"/>
      <c r="K27" s="19"/>
      <c r="L27" s="18"/>
      <c r="M27" s="19"/>
      <c r="N27" s="25">
        <f>SUM('Fluxo de Caixa'!$B27:$M27)</f>
        <v>28019.030000000002</v>
      </c>
    </row>
    <row r="28" spans="1:14" ht="16.5" customHeight="1" x14ac:dyDescent="0.25">
      <c r="A28" s="17" t="s">
        <v>26</v>
      </c>
      <c r="B28" s="18">
        <v>139534.26</v>
      </c>
      <c r="C28" s="19">
        <v>145618.85</v>
      </c>
      <c r="D28" s="18">
        <v>109544.72</v>
      </c>
      <c r="E28" s="19">
        <v>96830.75</v>
      </c>
      <c r="F28" s="18"/>
      <c r="G28" s="19"/>
      <c r="H28" s="18"/>
      <c r="I28" s="19"/>
      <c r="J28" s="18"/>
      <c r="K28" s="19"/>
      <c r="L28" s="18"/>
      <c r="M28" s="19"/>
      <c r="N28" s="25">
        <f>SUM('Fluxo de Caixa'!$B28:$M28)</f>
        <v>491528.57999999996</v>
      </c>
    </row>
    <row r="29" spans="1:14" ht="16.5" customHeight="1" x14ac:dyDescent="0.25">
      <c r="A29" s="29" t="s">
        <v>42</v>
      </c>
      <c r="B29" s="18">
        <v>111857.07999999999</v>
      </c>
      <c r="C29" s="19">
        <v>113404.51</v>
      </c>
      <c r="D29" s="18">
        <v>115667.92000000001</v>
      </c>
      <c r="E29" s="19">
        <v>131927.18000000002</v>
      </c>
      <c r="F29" s="18"/>
      <c r="G29" s="19"/>
      <c r="H29" s="18"/>
      <c r="I29" s="19"/>
      <c r="J29" s="18"/>
      <c r="K29" s="19"/>
      <c r="L29" s="18"/>
      <c r="M29" s="19"/>
      <c r="N29" s="25">
        <f>SUM('Fluxo de Caixa'!$B29:$M29)</f>
        <v>472856.69000000006</v>
      </c>
    </row>
    <row r="30" spans="1:14" ht="16.5" customHeight="1" x14ac:dyDescent="0.25">
      <c r="A30" s="29" t="s">
        <v>71</v>
      </c>
      <c r="B30" s="26">
        <v>0</v>
      </c>
      <c r="C30" s="19">
        <v>0</v>
      </c>
      <c r="D30" s="18">
        <v>0</v>
      </c>
      <c r="E30" s="19">
        <v>0</v>
      </c>
      <c r="F30" s="18"/>
      <c r="G30" s="19"/>
      <c r="H30" s="18"/>
      <c r="I30" s="19"/>
      <c r="J30" s="18"/>
      <c r="K30" s="19"/>
      <c r="L30" s="18"/>
      <c r="M30" s="28"/>
      <c r="N30" s="25">
        <f>SUM('Fluxo de Caixa'!$B30:$M30)</f>
        <v>0</v>
      </c>
    </row>
    <row r="31" spans="1:14" ht="16.5" customHeight="1" x14ac:dyDescent="0.25">
      <c r="A31" s="29" t="s">
        <v>72</v>
      </c>
      <c r="B31" s="26">
        <v>0</v>
      </c>
      <c r="C31" s="19">
        <v>0</v>
      </c>
      <c r="D31" s="18">
        <v>0</v>
      </c>
      <c r="E31" s="19">
        <v>0</v>
      </c>
      <c r="F31" s="18"/>
      <c r="G31" s="19"/>
      <c r="H31" s="18"/>
      <c r="I31" s="19"/>
      <c r="J31" s="18"/>
      <c r="K31" s="19"/>
      <c r="L31" s="18"/>
      <c r="M31" s="28"/>
      <c r="N31" s="25">
        <f>SUM('Fluxo de Caixa'!$B31:$M31)</f>
        <v>0</v>
      </c>
    </row>
    <row r="32" spans="1:14" s="34" customFormat="1" ht="16.5" customHeight="1" x14ac:dyDescent="0.25">
      <c r="A32" s="30" t="s">
        <v>28</v>
      </c>
      <c r="B32" s="33">
        <v>717671.32000000007</v>
      </c>
      <c r="C32" s="28">
        <v>565861.44000000018</v>
      </c>
      <c r="D32" s="33">
        <v>573789.1100000001</v>
      </c>
      <c r="E32" s="28">
        <v>766012.65000000026</v>
      </c>
      <c r="F32" s="33"/>
      <c r="G32" s="28"/>
      <c r="H32" s="33"/>
      <c r="I32" s="28"/>
      <c r="J32" s="33"/>
      <c r="K32" s="28"/>
      <c r="L32" s="33"/>
      <c r="M32" s="28"/>
      <c r="N32" s="25">
        <f>SUM('Fluxo de Caixa'!$B32:$M32)</f>
        <v>2623334.5200000005</v>
      </c>
    </row>
    <row r="33" spans="1:14" s="34" customFormat="1" ht="16.5" customHeight="1" x14ac:dyDescent="0.25">
      <c r="A33" s="30" t="s">
        <v>33</v>
      </c>
      <c r="B33" s="33">
        <v>411060.57000000012</v>
      </c>
      <c r="C33" s="28">
        <v>427179.41000000015</v>
      </c>
      <c r="D33" s="33">
        <v>426234.25</v>
      </c>
      <c r="E33" s="28">
        <v>486448.19000000018</v>
      </c>
      <c r="F33" s="33"/>
      <c r="G33" s="28"/>
      <c r="H33" s="33"/>
      <c r="I33" s="28"/>
      <c r="J33" s="33"/>
      <c r="K33" s="28"/>
      <c r="L33" s="33"/>
      <c r="M33" s="28"/>
      <c r="N33" s="25">
        <f>SUM('Fluxo de Caixa'!$B33:$M33)</f>
        <v>1750922.4200000004</v>
      </c>
    </row>
    <row r="34" spans="1:14" ht="16.5" customHeight="1" x14ac:dyDescent="0.25">
      <c r="A34" s="17" t="s">
        <v>34</v>
      </c>
      <c r="B34" s="18">
        <v>411060.57000000012</v>
      </c>
      <c r="C34" s="19">
        <v>427179.41000000015</v>
      </c>
      <c r="D34" s="18">
        <v>426234.25</v>
      </c>
      <c r="E34" s="19">
        <v>486448.19000000018</v>
      </c>
      <c r="F34" s="18"/>
      <c r="G34" s="19"/>
      <c r="H34" s="18"/>
      <c r="I34" s="19"/>
      <c r="J34" s="18"/>
      <c r="K34" s="19"/>
      <c r="L34" s="18"/>
      <c r="M34" s="19"/>
      <c r="N34" s="25">
        <f>SUM('Fluxo de Caixa'!$B34:$M34)</f>
        <v>1750922.4200000004</v>
      </c>
    </row>
    <row r="35" spans="1:14" ht="16.5" customHeight="1" x14ac:dyDescent="0.25">
      <c r="A35" s="17" t="s">
        <v>35</v>
      </c>
      <c r="B35" s="18">
        <v>0</v>
      </c>
      <c r="C35" s="19">
        <v>0</v>
      </c>
      <c r="D35" s="18">
        <v>0</v>
      </c>
      <c r="E35" s="19">
        <v>0</v>
      </c>
      <c r="F35" s="18"/>
      <c r="G35" s="19"/>
      <c r="H35" s="18"/>
      <c r="I35" s="19"/>
      <c r="J35" s="18"/>
      <c r="K35" s="19"/>
      <c r="L35" s="18"/>
      <c r="M35" s="19"/>
      <c r="N35" s="25">
        <f>SUM('Fluxo de Caixa'!$B35:$M35)</f>
        <v>0</v>
      </c>
    </row>
    <row r="36" spans="1:14" ht="16.5" customHeight="1" x14ac:dyDescent="0.25">
      <c r="A36" s="17" t="s">
        <v>36</v>
      </c>
      <c r="B36" s="18">
        <v>306610.75</v>
      </c>
      <c r="C36" s="19">
        <v>138682.03</v>
      </c>
      <c r="D36" s="18">
        <v>147554.86000000007</v>
      </c>
      <c r="E36" s="19">
        <v>279564.46000000008</v>
      </c>
      <c r="F36" s="18"/>
      <c r="G36" s="19"/>
      <c r="H36" s="18"/>
      <c r="I36" s="19"/>
      <c r="J36" s="18"/>
      <c r="K36" s="19"/>
      <c r="L36" s="18"/>
      <c r="M36" s="19"/>
      <c r="N36" s="25">
        <f>SUM('Fluxo de Caixa'!$B36:$M36)</f>
        <v>872412.10000000021</v>
      </c>
    </row>
    <row r="37" spans="1:14" s="34" customFormat="1" ht="16.5" customHeight="1" x14ac:dyDescent="0.25">
      <c r="A37" s="30" t="s">
        <v>15</v>
      </c>
      <c r="B37" s="33">
        <v>545896.97</v>
      </c>
      <c r="C37" s="28">
        <v>355677.86999999994</v>
      </c>
      <c r="D37" s="33">
        <v>401542.26</v>
      </c>
      <c r="E37" s="28">
        <v>539254.31000000017</v>
      </c>
      <c r="F37" s="33"/>
      <c r="G37" s="28"/>
      <c r="H37" s="33"/>
      <c r="I37" s="28"/>
      <c r="J37" s="33"/>
      <c r="K37" s="28"/>
      <c r="L37" s="33"/>
      <c r="M37" s="28"/>
      <c r="N37" s="25">
        <f>SUM('Fluxo de Caixa'!$B37:$M37)</f>
        <v>1842371.4100000001</v>
      </c>
    </row>
    <row r="38" spans="1:14" ht="16.5" customHeight="1" x14ac:dyDescent="0.25">
      <c r="A38" s="17" t="s">
        <v>43</v>
      </c>
      <c r="B38" s="18">
        <v>236981.21</v>
      </c>
      <c r="C38" s="19">
        <v>153156.66999999998</v>
      </c>
      <c r="D38" s="18">
        <v>156677.23000000001</v>
      </c>
      <c r="E38" s="19">
        <v>272140.10386221309</v>
      </c>
      <c r="F38" s="18"/>
      <c r="G38" s="19"/>
      <c r="H38" s="18"/>
      <c r="I38" s="19"/>
      <c r="J38" s="18"/>
      <c r="K38" s="19"/>
      <c r="L38" s="18"/>
      <c r="M38" s="19"/>
      <c r="N38" s="25">
        <f>SUM('Fluxo de Caixa'!$B38:$M38)</f>
        <v>818955.21386221307</v>
      </c>
    </row>
    <row r="39" spans="1:14" ht="16.5" customHeight="1" x14ac:dyDescent="0.25">
      <c r="A39" s="17" t="s">
        <v>44</v>
      </c>
      <c r="B39" s="18">
        <v>0</v>
      </c>
      <c r="C39" s="19">
        <v>0</v>
      </c>
      <c r="D39" s="18">
        <v>0</v>
      </c>
      <c r="E39" s="19">
        <v>0</v>
      </c>
      <c r="F39" s="18"/>
      <c r="G39" s="19"/>
      <c r="H39" s="18"/>
      <c r="I39" s="19"/>
      <c r="J39" s="18"/>
      <c r="K39" s="19"/>
      <c r="L39" s="18"/>
      <c r="M39" s="19"/>
      <c r="N39" s="25">
        <f>SUM('Fluxo de Caixa'!$B39:$M39)</f>
        <v>0</v>
      </c>
    </row>
    <row r="40" spans="1:14" ht="16.5" customHeight="1" x14ac:dyDescent="0.25">
      <c r="A40" s="17" t="s">
        <v>45</v>
      </c>
      <c r="B40" s="18">
        <v>308915.75999999995</v>
      </c>
      <c r="C40" s="19">
        <v>202521.19999999995</v>
      </c>
      <c r="D40" s="18">
        <v>244865.03000000003</v>
      </c>
      <c r="E40" s="19">
        <v>267114.20613778709</v>
      </c>
      <c r="F40" s="18"/>
      <c r="G40" s="19"/>
      <c r="H40" s="18"/>
      <c r="I40" s="19"/>
      <c r="J40" s="18"/>
      <c r="K40" s="19"/>
      <c r="L40" s="18"/>
      <c r="M40" s="19"/>
      <c r="N40" s="25">
        <f>SUM('Fluxo de Caixa'!$B40:$M40)</f>
        <v>1023416.1961377871</v>
      </c>
    </row>
    <row r="41" spans="1:14" s="34" customFormat="1" ht="16.5" customHeight="1" x14ac:dyDescent="0.25">
      <c r="A41" s="30" t="s">
        <v>46</v>
      </c>
      <c r="B41" s="33">
        <v>84000</v>
      </c>
      <c r="C41" s="28">
        <v>555.30000000000007</v>
      </c>
      <c r="D41" s="33">
        <v>0</v>
      </c>
      <c r="E41" s="28">
        <v>0</v>
      </c>
      <c r="F41" s="33"/>
      <c r="G41" s="28"/>
      <c r="H41" s="33"/>
      <c r="I41" s="28"/>
      <c r="J41" s="33"/>
      <c r="K41" s="28"/>
      <c r="L41" s="33"/>
      <c r="M41" s="28"/>
      <c r="N41" s="25">
        <f>SUM('Fluxo de Caixa'!$B41:$M41)</f>
        <v>84555.3</v>
      </c>
    </row>
    <row r="42" spans="1:14" ht="16.5" customHeight="1" x14ac:dyDescent="0.25">
      <c r="A42" s="17" t="s">
        <v>47</v>
      </c>
      <c r="B42" s="18">
        <v>0</v>
      </c>
      <c r="C42" s="19">
        <v>0</v>
      </c>
      <c r="D42" s="18">
        <v>0</v>
      </c>
      <c r="E42" s="19">
        <v>0</v>
      </c>
      <c r="F42" s="18"/>
      <c r="G42" s="19"/>
      <c r="H42" s="18"/>
      <c r="I42" s="19"/>
      <c r="J42" s="18"/>
      <c r="K42" s="19"/>
      <c r="L42" s="18"/>
      <c r="M42" s="19"/>
      <c r="N42" s="25">
        <f>SUM('Fluxo de Caixa'!$B42:$M42)</f>
        <v>0</v>
      </c>
    </row>
    <row r="43" spans="1:14" ht="16.5" customHeight="1" x14ac:dyDescent="0.25">
      <c r="A43" s="17" t="s">
        <v>48</v>
      </c>
      <c r="B43" s="18">
        <v>84000</v>
      </c>
      <c r="C43" s="19">
        <v>555.30000000000007</v>
      </c>
      <c r="D43" s="18">
        <v>0</v>
      </c>
      <c r="E43" s="19">
        <v>0</v>
      </c>
      <c r="F43" s="18"/>
      <c r="G43" s="19"/>
      <c r="H43" s="18"/>
      <c r="I43" s="19"/>
      <c r="J43" s="18"/>
      <c r="K43" s="19"/>
      <c r="L43" s="18"/>
      <c r="M43" s="19"/>
      <c r="N43" s="25">
        <f>SUM('Fluxo de Caixa'!$B43:$M43)</f>
        <v>84555.3</v>
      </c>
    </row>
    <row r="44" spans="1:14" ht="16.5" customHeight="1" x14ac:dyDescent="0.25">
      <c r="A44" s="17" t="s">
        <v>49</v>
      </c>
      <c r="B44" s="18">
        <v>0</v>
      </c>
      <c r="C44" s="19">
        <v>0</v>
      </c>
      <c r="D44" s="18">
        <v>0</v>
      </c>
      <c r="E44" s="19">
        <v>0</v>
      </c>
      <c r="F44" s="18"/>
      <c r="G44" s="19"/>
      <c r="H44" s="18"/>
      <c r="I44" s="19"/>
      <c r="J44" s="18"/>
      <c r="K44" s="19"/>
      <c r="L44" s="18"/>
      <c r="M44" s="19"/>
      <c r="N44" s="25">
        <f>SUM('Fluxo de Caixa'!$B44:$M44)</f>
        <v>0</v>
      </c>
    </row>
    <row r="45" spans="1:14" ht="16.5" customHeight="1" x14ac:dyDescent="0.25">
      <c r="A45" s="17" t="s">
        <v>50</v>
      </c>
      <c r="B45" s="18">
        <v>96579.410000000018</v>
      </c>
      <c r="C45" s="19">
        <v>99752.23</v>
      </c>
      <c r="D45" s="18">
        <v>97139.170000000013</v>
      </c>
      <c r="E45" s="19">
        <v>113657.45</v>
      </c>
      <c r="F45" s="18"/>
      <c r="G45" s="19"/>
      <c r="H45" s="18"/>
      <c r="I45" s="19"/>
      <c r="J45" s="18"/>
      <c r="K45" s="19"/>
      <c r="L45" s="18"/>
      <c r="M45" s="19"/>
      <c r="N45" s="25">
        <f>SUM('Fluxo de Caixa'!$B45:$M45)</f>
        <v>407128.26000000007</v>
      </c>
    </row>
    <row r="46" spans="1:14" ht="16.5" customHeight="1" x14ac:dyDescent="0.25">
      <c r="A46" s="17" t="s">
        <v>51</v>
      </c>
      <c r="B46" s="18">
        <v>0</v>
      </c>
      <c r="C46" s="19">
        <v>0</v>
      </c>
      <c r="D46" s="18">
        <v>0</v>
      </c>
      <c r="E46" s="19">
        <v>0</v>
      </c>
      <c r="F46" s="18"/>
      <c r="G46" s="19"/>
      <c r="H46" s="18"/>
      <c r="I46" s="19"/>
      <c r="J46" s="18"/>
      <c r="K46" s="19"/>
      <c r="L46" s="18"/>
      <c r="M46" s="19"/>
      <c r="N46" s="25">
        <f>SUM('Fluxo de Caixa'!$B46:$M46)</f>
        <v>0</v>
      </c>
    </row>
    <row r="47" spans="1:14" ht="16.5" customHeight="1" x14ac:dyDescent="0.25">
      <c r="A47" s="29" t="s">
        <v>18</v>
      </c>
      <c r="B47" s="18">
        <v>585.86999999999989</v>
      </c>
      <c r="C47" s="19">
        <v>534.54</v>
      </c>
      <c r="D47" s="18">
        <v>0</v>
      </c>
      <c r="E47" s="19">
        <v>0</v>
      </c>
      <c r="F47" s="18"/>
      <c r="G47" s="19"/>
      <c r="H47" s="18"/>
      <c r="I47" s="19"/>
      <c r="J47" s="18"/>
      <c r="K47" s="19"/>
      <c r="L47" s="18"/>
      <c r="M47" s="19"/>
      <c r="N47" s="25">
        <f>SUM('Fluxo de Caixa'!$B47:$M47)</f>
        <v>1120.4099999999999</v>
      </c>
    </row>
    <row r="48" spans="1:14" ht="16.5" customHeight="1" x14ac:dyDescent="0.25">
      <c r="A48" s="29" t="s">
        <v>16</v>
      </c>
      <c r="B48" s="18">
        <v>338.18</v>
      </c>
      <c r="C48" s="19">
        <v>1438.18</v>
      </c>
      <c r="D48" s="18">
        <v>338.18</v>
      </c>
      <c r="E48" s="19">
        <v>1888.18</v>
      </c>
      <c r="F48" s="18"/>
      <c r="G48" s="19"/>
      <c r="H48" s="18"/>
      <c r="I48" s="19"/>
      <c r="J48" s="18"/>
      <c r="K48" s="19"/>
      <c r="L48" s="18"/>
      <c r="M48" s="19"/>
      <c r="N48" s="25">
        <f>SUM('Fluxo de Caixa'!$B48:$M48)</f>
        <v>4002.7200000000003</v>
      </c>
    </row>
    <row r="49" spans="1:16" ht="16.5" customHeight="1" x14ac:dyDescent="0.25">
      <c r="A49" s="29" t="s">
        <v>17</v>
      </c>
      <c r="B49" s="18">
        <v>137832.71</v>
      </c>
      <c r="C49" s="19">
        <v>884908.22</v>
      </c>
      <c r="D49" s="18">
        <v>298971.98</v>
      </c>
      <c r="E49" s="19">
        <v>764421.73</v>
      </c>
      <c r="F49" s="18"/>
      <c r="G49" s="19"/>
      <c r="H49" s="18"/>
      <c r="I49" s="19"/>
      <c r="J49" s="18"/>
      <c r="K49" s="19"/>
      <c r="L49" s="18"/>
      <c r="M49" s="19"/>
      <c r="N49" s="25">
        <f>SUM('Fluxo de Caixa'!$B49:$M49)</f>
        <v>2086134.64</v>
      </c>
    </row>
    <row r="50" spans="1:16" ht="16.5" customHeight="1" x14ac:dyDescent="0.25">
      <c r="A50" s="29" t="s">
        <v>52</v>
      </c>
      <c r="B50" s="18">
        <v>173110.95</v>
      </c>
      <c r="C50" s="19">
        <v>89571.61</v>
      </c>
      <c r="D50" s="18">
        <v>90209.17</v>
      </c>
      <c r="E50" s="19">
        <v>92629.680000000008</v>
      </c>
      <c r="F50" s="18"/>
      <c r="G50" s="19"/>
      <c r="H50" s="18"/>
      <c r="I50" s="19"/>
      <c r="J50" s="18"/>
      <c r="K50" s="19"/>
      <c r="L50" s="18"/>
      <c r="M50" s="19"/>
      <c r="N50" s="25">
        <f>SUM('Fluxo de Caixa'!$B50:$M50)</f>
        <v>445521.41</v>
      </c>
    </row>
    <row r="51" spans="1:16" ht="16.5" customHeight="1" x14ac:dyDescent="0.25">
      <c r="A51" s="29" t="s">
        <v>53</v>
      </c>
      <c r="B51" s="18">
        <v>0</v>
      </c>
      <c r="C51" s="19">
        <v>0</v>
      </c>
      <c r="D51" s="18">
        <v>0</v>
      </c>
      <c r="E51" s="19">
        <v>0</v>
      </c>
      <c r="F51" s="18"/>
      <c r="G51" s="19"/>
      <c r="H51" s="18"/>
      <c r="I51" s="19"/>
      <c r="J51" s="18"/>
      <c r="K51" s="19"/>
      <c r="L51" s="18"/>
      <c r="M51" s="19"/>
      <c r="N51" s="25">
        <f>SUM('Fluxo de Caixa'!$B51:$M51)</f>
        <v>0</v>
      </c>
    </row>
    <row r="52" spans="1:16" s="34" customFormat="1" ht="16.5" customHeight="1" x14ac:dyDescent="0.25">
      <c r="A52" s="30" t="s">
        <v>54</v>
      </c>
      <c r="B52" s="33">
        <v>3921792.2600000002</v>
      </c>
      <c r="C52" s="28">
        <v>3856859.11</v>
      </c>
      <c r="D52" s="33">
        <v>3334061.2199999997</v>
      </c>
      <c r="E52" s="28">
        <v>4168483.290000001</v>
      </c>
      <c r="F52" s="33"/>
      <c r="G52" s="28"/>
      <c r="H52" s="33"/>
      <c r="I52" s="28"/>
      <c r="J52" s="33"/>
      <c r="K52" s="28"/>
      <c r="L52" s="33"/>
      <c r="M52" s="28"/>
      <c r="N52" s="25">
        <f>SUM('Fluxo de Caixa'!$B52:$M52)</f>
        <v>15281195.880000001</v>
      </c>
    </row>
    <row r="53" spans="1:16" s="34" customFormat="1" ht="16.5" customHeight="1" x14ac:dyDescent="0.25">
      <c r="A53" s="30" t="s">
        <v>55</v>
      </c>
      <c r="B53" s="33">
        <v>-165324.24000000069</v>
      </c>
      <c r="C53" s="28">
        <v>-860510.31</v>
      </c>
      <c r="D53" s="33">
        <v>407271.25</v>
      </c>
      <c r="E53" s="28">
        <v>-336517.85000000102</v>
      </c>
      <c r="F53" s="33"/>
      <c r="G53" s="28"/>
      <c r="H53" s="33"/>
      <c r="I53" s="28"/>
      <c r="J53" s="33"/>
      <c r="K53" s="28"/>
      <c r="L53" s="33"/>
      <c r="M53" s="28"/>
      <c r="N53" s="25">
        <f>SUM('Fluxo de Caixa'!$B53:$M53)</f>
        <v>-955081.15000000177</v>
      </c>
    </row>
    <row r="54" spans="1:16" s="34" customFormat="1" ht="24.95" customHeight="1" thickBot="1" x14ac:dyDescent="0.3">
      <c r="A54" s="36" t="s">
        <v>56</v>
      </c>
      <c r="B54" s="37">
        <v>3719165.8699999987</v>
      </c>
      <c r="C54" s="38">
        <v>2858655.5599999982</v>
      </c>
      <c r="D54" s="37">
        <v>3265926.8099999977</v>
      </c>
      <c r="E54" s="38">
        <v>2929408.959999999</v>
      </c>
      <c r="F54" s="37"/>
      <c r="G54" s="38"/>
      <c r="H54" s="37"/>
      <c r="I54" s="38"/>
      <c r="J54" s="37"/>
      <c r="K54" s="38"/>
      <c r="L54" s="37"/>
      <c r="M54" s="38"/>
      <c r="N54" s="39"/>
      <c r="P54" s="40"/>
    </row>
    <row r="55" spans="1:16" ht="15.75" thickBot="1" x14ac:dyDescent="0.3">
      <c r="B55" s="41"/>
      <c r="C55" s="42"/>
      <c r="D55" s="43"/>
      <c r="E55" s="43"/>
      <c r="I55" s="43"/>
      <c r="J55" s="43"/>
      <c r="K55" s="43"/>
      <c r="L55" s="43"/>
      <c r="N55" s="66"/>
      <c r="P55" s="41"/>
    </row>
    <row r="56" spans="1:16" ht="30" customHeight="1" x14ac:dyDescent="0.25">
      <c r="A56" s="8" t="s">
        <v>73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5"/>
      <c r="N56" s="46"/>
    </row>
    <row r="57" spans="1:16" s="51" customFormat="1" ht="15.75" thickBot="1" x14ac:dyDescent="0.3">
      <c r="A57" s="47" t="s">
        <v>19</v>
      </c>
      <c r="B57" s="48" t="s">
        <v>6</v>
      </c>
      <c r="C57" s="49" t="s">
        <v>7</v>
      </c>
      <c r="D57" s="48" t="s">
        <v>8</v>
      </c>
      <c r="E57" s="49" t="s">
        <v>9</v>
      </c>
      <c r="F57" s="48" t="s">
        <v>10</v>
      </c>
      <c r="G57" s="49" t="s">
        <v>23</v>
      </c>
      <c r="H57" s="48" t="s">
        <v>24</v>
      </c>
      <c r="I57" s="49" t="s">
        <v>0</v>
      </c>
      <c r="J57" s="48" t="s">
        <v>1</v>
      </c>
      <c r="K57" s="49" t="s">
        <v>3</v>
      </c>
      <c r="L57" s="48" t="s">
        <v>4</v>
      </c>
      <c r="M57" s="50" t="s">
        <v>5</v>
      </c>
    </row>
    <row r="58" spans="1:16" ht="15.75" thickBot="1" x14ac:dyDescent="0.3">
      <c r="A58" s="52" t="s">
        <v>21</v>
      </c>
      <c r="B58" s="53">
        <v>2000</v>
      </c>
      <c r="C58" s="54">
        <v>2000</v>
      </c>
      <c r="D58" s="53">
        <v>2000</v>
      </c>
      <c r="E58" s="54">
        <v>2000</v>
      </c>
      <c r="F58" s="1"/>
      <c r="G58" s="4"/>
      <c r="H58" s="53"/>
      <c r="I58" s="54"/>
      <c r="J58" s="55"/>
      <c r="K58" s="54"/>
      <c r="L58" s="56"/>
      <c r="M58" s="57"/>
      <c r="N58" s="88"/>
    </row>
    <row r="59" spans="1:16" ht="15.75" thickBot="1" x14ac:dyDescent="0.3">
      <c r="A59" s="52" t="s">
        <v>22</v>
      </c>
      <c r="B59" s="53">
        <v>3717165.8700000006</v>
      </c>
      <c r="C59" s="54">
        <v>2856655.5600000005</v>
      </c>
      <c r="D59" s="53">
        <v>3263926.8100000005</v>
      </c>
      <c r="E59" s="54">
        <v>2927408.96</v>
      </c>
      <c r="F59" s="2"/>
      <c r="G59" s="4"/>
      <c r="H59" s="58"/>
      <c r="I59" s="54"/>
      <c r="J59" s="55"/>
      <c r="K59" s="54"/>
      <c r="L59" s="56"/>
      <c r="M59" s="57"/>
      <c r="N59" s="88"/>
    </row>
    <row r="60" spans="1:16" ht="16.5" customHeight="1" thickBot="1" x14ac:dyDescent="0.3">
      <c r="A60" s="52" t="s">
        <v>57</v>
      </c>
      <c r="B60" s="53">
        <v>0</v>
      </c>
      <c r="C60" s="54">
        <v>0</v>
      </c>
      <c r="D60" s="53">
        <v>0</v>
      </c>
      <c r="E60" s="54">
        <v>0</v>
      </c>
      <c r="F60" s="3"/>
      <c r="G60" s="4"/>
      <c r="H60" s="53"/>
      <c r="I60" s="54"/>
      <c r="J60" s="59"/>
      <c r="K60" s="54"/>
      <c r="L60" s="53"/>
      <c r="M60" s="57"/>
    </row>
    <row r="61" spans="1:16" s="51" customFormat="1" ht="16.5" customHeight="1" thickBot="1" x14ac:dyDescent="0.3">
      <c r="A61" s="60" t="s">
        <v>2</v>
      </c>
      <c r="B61" s="61">
        <f>SUM(B58:B60)</f>
        <v>3719165.8700000006</v>
      </c>
      <c r="C61" s="62">
        <f t="shared" ref="C61:M61" si="0">SUM(C58:C60)</f>
        <v>2858655.5600000005</v>
      </c>
      <c r="D61" s="61">
        <f t="shared" si="0"/>
        <v>3265926.8100000005</v>
      </c>
      <c r="E61" s="62">
        <f t="shared" si="0"/>
        <v>2929408.96</v>
      </c>
      <c r="F61" s="61">
        <f t="shared" si="0"/>
        <v>0</v>
      </c>
      <c r="G61" s="62">
        <f t="shared" si="0"/>
        <v>0</v>
      </c>
      <c r="H61" s="61">
        <f t="shared" si="0"/>
        <v>0</v>
      </c>
      <c r="I61" s="62">
        <f t="shared" si="0"/>
        <v>0</v>
      </c>
      <c r="J61" s="61">
        <f t="shared" si="0"/>
        <v>0</v>
      </c>
      <c r="K61" s="62">
        <f t="shared" si="0"/>
        <v>0</v>
      </c>
      <c r="L61" s="61">
        <f t="shared" si="0"/>
        <v>0</v>
      </c>
      <c r="M61" s="63">
        <f t="shared" si="0"/>
        <v>0</v>
      </c>
    </row>
    <row r="62" spans="1:16" ht="15.75" thickBot="1" x14ac:dyDescent="0.3">
      <c r="A62" s="64"/>
      <c r="B62" s="65"/>
      <c r="C62" s="65"/>
      <c r="D62" s="66"/>
      <c r="E62" s="66"/>
      <c r="F62" s="65"/>
      <c r="G62" s="66"/>
      <c r="H62" s="65"/>
      <c r="I62" s="66"/>
      <c r="J62" s="65"/>
      <c r="K62" s="65"/>
      <c r="L62" s="66"/>
      <c r="M62" s="66"/>
      <c r="N62" s="89"/>
    </row>
    <row r="63" spans="1:16" ht="24.95" customHeight="1" x14ac:dyDescent="0.25">
      <c r="A63" s="7" t="s">
        <v>58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8"/>
    </row>
    <row r="64" spans="1:16" s="51" customFormat="1" ht="15.75" thickBot="1" x14ac:dyDescent="0.3">
      <c r="A64" s="47" t="s">
        <v>19</v>
      </c>
      <c r="B64" s="69" t="s">
        <v>6</v>
      </c>
      <c r="C64" s="70" t="s">
        <v>7</v>
      </c>
      <c r="D64" s="69" t="s">
        <v>8</v>
      </c>
      <c r="E64" s="70" t="s">
        <v>9</v>
      </c>
      <c r="F64" s="69" t="s">
        <v>10</v>
      </c>
      <c r="G64" s="70" t="s">
        <v>23</v>
      </c>
      <c r="H64" s="69" t="s">
        <v>24</v>
      </c>
      <c r="I64" s="70" t="s">
        <v>0</v>
      </c>
      <c r="J64" s="69" t="s">
        <v>1</v>
      </c>
      <c r="K64" s="70" t="s">
        <v>3</v>
      </c>
      <c r="L64" s="69" t="s">
        <v>4</v>
      </c>
      <c r="M64" s="71" t="s">
        <v>5</v>
      </c>
    </row>
    <row r="65" spans="1:14" ht="15.75" thickBot="1" x14ac:dyDescent="0.3">
      <c r="A65" s="52" t="s">
        <v>17</v>
      </c>
      <c r="B65" s="72">
        <v>989635.34000000008</v>
      </c>
      <c r="C65" s="73">
        <v>142874.56</v>
      </c>
      <c r="D65" s="72">
        <v>575497.6</v>
      </c>
      <c r="E65" s="73">
        <v>304875.81</v>
      </c>
      <c r="F65" s="1"/>
      <c r="G65" s="5"/>
      <c r="H65" s="72"/>
      <c r="I65" s="73"/>
      <c r="J65" s="55"/>
      <c r="K65" s="73"/>
      <c r="L65" s="72"/>
      <c r="M65" s="74"/>
    </row>
    <row r="66" spans="1:14" ht="15.75" thickBot="1" x14ac:dyDescent="0.3">
      <c r="A66" s="52" t="s">
        <v>29</v>
      </c>
      <c r="B66" s="75">
        <v>2729530.5300000003</v>
      </c>
      <c r="C66" s="73">
        <v>2715781</v>
      </c>
      <c r="D66" s="75">
        <v>2690429.2100000004</v>
      </c>
      <c r="E66" s="73">
        <v>2624533.15</v>
      </c>
      <c r="F66" s="2"/>
      <c r="G66" s="6"/>
      <c r="H66" s="75"/>
      <c r="I66" s="73"/>
      <c r="J66" s="55"/>
      <c r="K66" s="73"/>
      <c r="L66" s="75"/>
      <c r="M66" s="74"/>
    </row>
    <row r="67" spans="1:14" s="11" customFormat="1" ht="15.75" thickBot="1" x14ac:dyDescent="0.3">
      <c r="A67" s="76" t="s">
        <v>2</v>
      </c>
      <c r="B67" s="77">
        <f>SUM(B65:B66)</f>
        <v>3719165.87</v>
      </c>
      <c r="C67" s="62">
        <f t="shared" ref="C67:M67" si="1">SUM(C65:C66)</f>
        <v>2858655.56</v>
      </c>
      <c r="D67" s="77">
        <f t="shared" si="1"/>
        <v>3265926.8100000005</v>
      </c>
      <c r="E67" s="62">
        <f t="shared" si="1"/>
        <v>2929408.96</v>
      </c>
      <c r="F67" s="77">
        <f t="shared" si="1"/>
        <v>0</v>
      </c>
      <c r="G67" s="62">
        <f t="shared" si="1"/>
        <v>0</v>
      </c>
      <c r="H67" s="77">
        <f t="shared" si="1"/>
        <v>0</v>
      </c>
      <c r="I67" s="62">
        <f t="shared" si="1"/>
        <v>0</v>
      </c>
      <c r="J67" s="77">
        <f t="shared" si="1"/>
        <v>0</v>
      </c>
      <c r="K67" s="62">
        <f t="shared" si="1"/>
        <v>0</v>
      </c>
      <c r="L67" s="77">
        <f t="shared" si="1"/>
        <v>0</v>
      </c>
      <c r="M67" s="63">
        <f t="shared" si="1"/>
        <v>0</v>
      </c>
      <c r="N67" s="51"/>
    </row>
    <row r="68" spans="1:14" ht="15.75" thickBot="1" x14ac:dyDescent="0.3">
      <c r="A68" s="78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</row>
    <row r="69" spans="1:14" ht="30" customHeight="1" x14ac:dyDescent="0.25">
      <c r="A69" s="8" t="s">
        <v>74</v>
      </c>
      <c r="B69" s="44"/>
      <c r="C69" s="44"/>
      <c r="D69" s="80"/>
      <c r="E69" s="44"/>
      <c r="F69" s="44"/>
      <c r="G69" s="44"/>
      <c r="H69" s="44"/>
      <c r="I69" s="44"/>
      <c r="J69" s="44"/>
      <c r="K69" s="44"/>
      <c r="L69" s="44"/>
      <c r="M69" s="45"/>
    </row>
    <row r="70" spans="1:14" x14ac:dyDescent="0.25">
      <c r="A70" s="81" t="s">
        <v>19</v>
      </c>
      <c r="B70" s="108" t="s">
        <v>27</v>
      </c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9"/>
    </row>
    <row r="71" spans="1:14" ht="150" customHeight="1" x14ac:dyDescent="0.25">
      <c r="A71" s="82" t="s">
        <v>6</v>
      </c>
      <c r="B71" s="93" t="s">
        <v>76</v>
      </c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5"/>
    </row>
    <row r="72" spans="1:14" ht="129.94999999999999" customHeight="1" thickBot="1" x14ac:dyDescent="0.3">
      <c r="A72" s="83" t="s">
        <v>7</v>
      </c>
      <c r="B72" s="101" t="s">
        <v>77</v>
      </c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3"/>
    </row>
    <row r="73" spans="1:14" ht="99.95" customHeight="1" thickBot="1" x14ac:dyDescent="0.3">
      <c r="A73" s="84" t="s">
        <v>8</v>
      </c>
      <c r="B73" s="104" t="s">
        <v>78</v>
      </c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5"/>
    </row>
    <row r="74" spans="1:14" ht="129.94999999999999" customHeight="1" thickBot="1" x14ac:dyDescent="0.3">
      <c r="A74" s="83" t="s">
        <v>9</v>
      </c>
      <c r="B74" s="106" t="s">
        <v>79</v>
      </c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7"/>
    </row>
    <row r="75" spans="1:14" ht="99.95" customHeight="1" thickBot="1" x14ac:dyDescent="0.3">
      <c r="A75" s="84" t="s">
        <v>10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5"/>
    </row>
    <row r="76" spans="1:14" ht="99.95" customHeight="1" thickBot="1" x14ac:dyDescent="0.3">
      <c r="A76" s="83" t="s">
        <v>23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100"/>
    </row>
    <row r="77" spans="1:14" ht="99.95" customHeight="1" x14ac:dyDescent="0.25">
      <c r="A77" s="84" t="s">
        <v>24</v>
      </c>
      <c r="B77" s="93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5"/>
    </row>
    <row r="78" spans="1:14" ht="99.95" customHeight="1" x14ac:dyDescent="0.25">
      <c r="A78" s="83" t="s">
        <v>0</v>
      </c>
      <c r="B78" s="101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3"/>
    </row>
    <row r="79" spans="1:14" ht="99.95" customHeight="1" x14ac:dyDescent="0.25">
      <c r="A79" s="84" t="s">
        <v>1</v>
      </c>
      <c r="B79" s="93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5"/>
    </row>
    <row r="80" spans="1:14" ht="99.95" customHeight="1" x14ac:dyDescent="0.25">
      <c r="A80" s="83" t="s">
        <v>3</v>
      </c>
      <c r="B80" s="101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3"/>
    </row>
    <row r="81" spans="1:13" ht="99.95" customHeight="1" x14ac:dyDescent="0.25">
      <c r="A81" s="84" t="s">
        <v>4</v>
      </c>
      <c r="B81" s="93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5"/>
    </row>
    <row r="82" spans="1:13" ht="99.95" customHeight="1" thickBot="1" x14ac:dyDescent="0.3">
      <c r="A82" s="85" t="s">
        <v>5</v>
      </c>
      <c r="B82" s="96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8"/>
    </row>
  </sheetData>
  <protectedRanges>
    <protectedRange sqref="M3:M4" name="Intervalo1"/>
    <protectedRange sqref="B58:B59" name="Intervalo3_1_4"/>
    <protectedRange sqref="C58:C59" name="Intervalo3_1_1_1"/>
    <protectedRange sqref="B72:M72" name="Intervalo5_1"/>
    <protectedRange sqref="H58:H59" name="Intervalo3_1_7"/>
    <protectedRange sqref="B77:M77" name="Intervalo5_2_6"/>
    <protectedRange sqref="I58:I59" name="Intervalo3_1_1"/>
    <protectedRange sqref="I65" name="Intervalo3_1_9"/>
    <protectedRange sqref="B78:M78" name="Intervalo5_2_2"/>
    <protectedRange sqref="B81:M81" name="Intervalo5_2_1_1"/>
    <protectedRange sqref="B68:M68" name="Intervalo5_2_5_1"/>
    <protectedRange sqref="D58:D59" name="Intervalo3_1_2"/>
    <protectedRange sqref="B73:M73" name="Intervalo5_2_5"/>
    <protectedRange sqref="E58:E59" name="Intervalo3_1_8"/>
    <protectedRange sqref="B74:M74" name="Intervalo5_2_7"/>
    <protectedRange sqref="F58:F59" name="Intervalo3_1_5"/>
    <protectedRange sqref="B75:M75" name="Intervalo5_2_8"/>
    <protectedRange sqref="G58:G59" name="Intervalo3_1"/>
    <protectedRange sqref="B76:M76" name="Intervalo5_2"/>
    <protectedRange sqref="J58:J59" name="Intervalo3_1_6"/>
    <protectedRange sqref="B79:M79" name="Intervalo5_2_1"/>
    <protectedRange sqref="B80:M80" name="Intervalo5_2_3"/>
  </protectedRanges>
  <mergeCells count="14">
    <mergeCell ref="K1:M1"/>
    <mergeCell ref="B81:M81"/>
    <mergeCell ref="B82:M82"/>
    <mergeCell ref="B76:M76"/>
    <mergeCell ref="B77:M77"/>
    <mergeCell ref="B78:M78"/>
    <mergeCell ref="B79:M79"/>
    <mergeCell ref="B80:M80"/>
    <mergeCell ref="B71:M71"/>
    <mergeCell ref="B72:M72"/>
    <mergeCell ref="B73:M73"/>
    <mergeCell ref="B74:M74"/>
    <mergeCell ref="B75:M75"/>
    <mergeCell ref="B70:M70"/>
  </mergeCells>
  <dataValidations count="2">
    <dataValidation type="custom" allowBlank="1" showInputMessage="1" showErrorMessage="1" error="CORRIGIR" sqref="D59:G59 J59" xr:uid="{00000000-0002-0000-0000-000000000000}">
      <formula1>$P$54=0</formula1>
    </dataValidation>
    <dataValidation type="custom" allowBlank="1" showInputMessage="1" showErrorMessage="1" error="CORRIGIR" sqref="D66:G66 J66" xr:uid="{00000000-0002-0000-0000-000001000000}">
      <formula1>$P$61=0</formula1>
    </dataValidation>
  </dataValidations>
  <pageMargins left="0.19685039370078741" right="0.19685039370078741" top="0.78740157480314965" bottom="0.78740157480314965" header="0.19685039370078741" footer="0.31496062992125984"/>
  <pageSetup paperSize="9" scale="50" fitToHeight="0" orientation="landscape" r:id="rId1"/>
  <headerFooter>
    <oddHeader>&amp;L&amp;G&amp;C&amp;"-,Negrito"&amp;14RELATÓRIO - GESTÃO EM SAÚDE
RELATÓRIO - DEMONSTRATIVO DO FLUXO DE CAIXA
CENTRO DE REFERÊNCIA DA SAÚDE DA MULHER - MATER 
- PERÍODO: 2025
&amp;R&amp;G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Eduardo Rodrigues de Oliveira</cp:lastModifiedBy>
  <cp:lastPrinted>2025-01-03T16:48:56Z</cp:lastPrinted>
  <dcterms:created xsi:type="dcterms:W3CDTF">2008-07-21T21:08:00Z</dcterms:created>
  <dcterms:modified xsi:type="dcterms:W3CDTF">2025-05-06T12:00:02Z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