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\HOSPITAIS\2. MATER\MATER 2025\Fluxo de Caixa e Resultado Operacional\"/>
    </mc:Choice>
  </mc:AlternateContent>
  <xr:revisionPtr revIDLastSave="0" documentId="13_ncr:1_{AEB8676B-DCF1-4551-9370-D0334C08D4BE}" xr6:coauthVersionLast="47" xr6:coauthVersionMax="47" xr10:uidLastSave="{00000000-0000-0000-0000-000000000000}"/>
  <bookViews>
    <workbookView xWindow="-28920" yWindow="-120" windowWidth="29040" windowHeight="15720" tabRatio="755" xr2:uid="{00000000-000D-0000-FFFF-FFFF00000000}"/>
  </bookViews>
  <sheets>
    <sheet name="Fluxo de Caixa" sheetId="35" r:id="rId1"/>
    <sheet name="DE-PARA 052023" sheetId="3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7" i="35" l="1"/>
  <c r="L67" i="35"/>
  <c r="K67" i="35"/>
  <c r="J67" i="35"/>
  <c r="I67" i="35"/>
  <c r="H67" i="35"/>
  <c r="G67" i="35"/>
  <c r="F67" i="35"/>
  <c r="E67" i="35"/>
  <c r="D67" i="35"/>
  <c r="C67" i="35"/>
  <c r="B67" i="35"/>
  <c r="M61" i="35"/>
  <c r="L61" i="35"/>
  <c r="K61" i="35"/>
  <c r="J61" i="35"/>
  <c r="I61" i="35"/>
  <c r="H61" i="35"/>
  <c r="G61" i="35"/>
  <c r="F61" i="35"/>
  <c r="E61" i="35"/>
  <c r="D61" i="35"/>
  <c r="C61" i="35"/>
  <c r="B61" i="35"/>
  <c r="N5" i="35"/>
  <c r="N6" i="35"/>
  <c r="N7" i="35"/>
  <c r="N8" i="35"/>
  <c r="N9" i="35"/>
  <c r="N10" i="35"/>
  <c r="N11" i="35"/>
  <c r="N12" i="35"/>
  <c r="N13" i="35"/>
  <c r="N14" i="35"/>
  <c r="N15" i="35"/>
  <c r="N16" i="35"/>
  <c r="N17" i="35"/>
  <c r="N18" i="35"/>
  <c r="N19" i="35"/>
  <c r="N21" i="35"/>
  <c r="N22" i="35"/>
  <c r="N23" i="35"/>
  <c r="N24" i="35"/>
  <c r="N25" i="35"/>
  <c r="N26" i="35"/>
  <c r="N27" i="35"/>
  <c r="N28" i="35"/>
  <c r="N29" i="35"/>
  <c r="N30" i="35"/>
  <c r="N31" i="35"/>
  <c r="N32" i="35"/>
  <c r="N33" i="35"/>
  <c r="N34" i="35"/>
  <c r="N35" i="35"/>
  <c r="N36" i="35"/>
  <c r="N37" i="35"/>
  <c r="N38" i="35"/>
  <c r="N39" i="35"/>
  <c r="N40" i="35"/>
  <c r="N41" i="35"/>
  <c r="N42" i="35"/>
  <c r="N43" i="35"/>
  <c r="N44" i="35"/>
  <c r="N45" i="35"/>
  <c r="N46" i="35"/>
  <c r="N47" i="35"/>
  <c r="N48" i="35"/>
  <c r="N49" i="35"/>
  <c r="N50" i="35"/>
  <c r="N51" i="35"/>
  <c r="N52" i="35"/>
  <c r="N53" i="35"/>
</calcChain>
</file>

<file path=xl/sharedStrings.xml><?xml version="1.0" encoding="utf-8"?>
<sst xmlns="http://schemas.openxmlformats.org/spreadsheetml/2006/main" count="132" uniqueCount="85">
  <si>
    <t>Agosto</t>
  </si>
  <si>
    <t>Setembro</t>
  </si>
  <si>
    <t>Total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</si>
  <si>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</si>
  <si>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</si>
  <si>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</si>
  <si>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</si>
  <si>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</si>
  <si>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</si>
  <si>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</si>
  <si>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</si>
  <si>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Saldo do Mês Anterior</t>
  </si>
  <si>
    <t>Receitas Financeiras</t>
  </si>
  <si>
    <t>DESPESAS</t>
  </si>
  <si>
    <t>Pessoal (CLT)</t>
  </si>
  <si>
    <t>Materiais</t>
  </si>
  <si>
    <t>Manutenção Predial</t>
  </si>
  <si>
    <t>Investimentos</t>
  </si>
  <si>
    <t>Financeiras</t>
  </si>
  <si>
    <t>Mês</t>
  </si>
  <si>
    <t>RECEITAS</t>
  </si>
  <si>
    <t>Conta Corrente</t>
  </si>
  <si>
    <t>Aplicações</t>
  </si>
  <si>
    <t>Junho</t>
  </si>
  <si>
    <t>Julho</t>
  </si>
  <si>
    <t> 509 - Fluxo de Caixa </t>
  </si>
  <si>
    <t>13º</t>
  </si>
  <si>
    <t>Férias</t>
  </si>
  <si>
    <t> 371 - Observação </t>
  </si>
  <si>
    <t>Descrição</t>
  </si>
  <si>
    <t>Serviços Terceirizados</t>
  </si>
  <si>
    <t>Custeio</t>
  </si>
  <si>
    <t>Ordenados</t>
  </si>
  <si>
    <t>Encargos Sociais</t>
  </si>
  <si>
    <t>Benefícios</t>
  </si>
  <si>
    <t>Assistenciais</t>
  </si>
  <si>
    <t>Pessoa Jurídica</t>
  </si>
  <si>
    <t>Pessoa Física</t>
  </si>
  <si>
    <t>Administrativos</t>
  </si>
  <si>
    <t>Repasse Contrato de Gestão/Convênio/ Termos de Aditamento</t>
  </si>
  <si>
    <t>Doações - Recursos Financeiros</t>
  </si>
  <si>
    <t>Total de Receitas</t>
  </si>
  <si>
    <t>Horas Extras</t>
  </si>
  <si>
    <t>Rescisões com Encargos</t>
  </si>
  <si>
    <t>Outras Despesas com Pessoal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</si>
  <si>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</si>
  <si>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</si>
  <si>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</si>
  <si>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</si>
  <si>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</si>
  <si>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</si>
  <si>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</si>
  <si>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</si>
  <si>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</si>
  <si>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Ressarcimento por Rateio</t>
  </si>
  <si>
    <t>Outras Despesas</t>
  </si>
  <si>
    <t>Total de Despesas</t>
  </si>
  <si>
    <t>Saldo do mês (Receitas-Despesas)</t>
  </si>
  <si>
    <t>SALDO FINAL (Saldo Anterior +Receitas - Despesas)</t>
  </si>
  <si>
    <t>Espécie / Caixa Pequeno</t>
  </si>
  <si>
    <t>618 - Composição de Saldo</t>
  </si>
  <si>
    <t xml:space="preserve">Outubro </t>
  </si>
  <si>
    <t>Repasse Termo Aditamento - Custeio</t>
  </si>
  <si>
    <t>Repasse Termo Aditamento - Investimento</t>
  </si>
  <si>
    <t>SUS / AIH</t>
  </si>
  <si>
    <t>SUS / Ambulatório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</si>
  <si>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</si>
  <si>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</si>
  <si>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</si>
  <si>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</si>
  <si>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</si>
  <si>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</si>
  <si>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PARA</t>
  </si>
  <si>
    <t>DE</t>
  </si>
  <si>
    <t>Mês: ABRIL</t>
  </si>
  <si>
    <t>MATER</t>
  </si>
  <si>
    <r>
      <rPr>
        <b/>
        <sz val="11"/>
        <rFont val="Calibri"/>
        <family val="2"/>
        <scheme val="minor"/>
      </rPr>
      <t xml:space="preserve">"Outras Receitas":
</t>
    </r>
    <r>
      <rPr>
        <sz val="11"/>
        <rFont val="Calibri"/>
        <family val="2"/>
        <scheme val="minor"/>
      </rPr>
      <t xml:space="preserve"> Multa Contratual REF. PROCESSO FAEPA 1547/2021 </t>
    </r>
    <r>
      <rPr>
        <b/>
        <sz val="11"/>
        <rFont val="Calibri"/>
        <family val="2"/>
        <scheme val="minor"/>
      </rPr>
      <t xml:space="preserve">
"Outras Despesas com Pessoal" R$ 76.540,78 subconta:</t>
    </r>
    <r>
      <rPr>
        <sz val="11"/>
        <rFont val="Calibri"/>
        <family val="2"/>
        <scheme val="minor"/>
      </rPr>
      <t xml:space="preserve">
- Empréstimo consignado: R$ 38.004,49
- Sindical: R$ 4.069,93
- Convênio médico: R$ 34.466,36
</t>
    </r>
    <r>
      <rPr>
        <b/>
        <sz val="11"/>
        <rFont val="Calibri"/>
        <family val="2"/>
        <scheme val="minor"/>
      </rPr>
      <t>“Financeiras” R$ 603,50 subconta:</t>
    </r>
    <r>
      <rPr>
        <sz val="11"/>
        <rFont val="Calibri"/>
        <family val="2"/>
        <scheme val="minor"/>
      </rPr>
      <t xml:space="preserve">
- Tarifas Bancárias: R$ 603,50</t>
    </r>
  </si>
  <si>
    <t>Repasse - Complemento Piso Enfermagem</t>
  </si>
  <si>
    <t>Ordenados - Complemento Piso Enfermagem</t>
  </si>
  <si>
    <t>Ressarcimento - Complemento Piso Enfermagem</t>
  </si>
  <si>
    <t>617 - Saldo Bancário</t>
  </si>
  <si>
    <t>371 - Observação</t>
  </si>
  <si>
    <t>616 - Fluxo de Caixa</t>
  </si>
  <si>
    <r>
      <rPr>
        <b/>
        <sz val="11"/>
        <rFont val="Calibri"/>
        <family val="2"/>
        <scheme val="minor"/>
      </rPr>
      <t>"Outras Receitas"  R$ 2.119,78</t>
    </r>
    <r>
      <rPr>
        <sz val="11"/>
        <rFont val="Calibri"/>
        <family val="2"/>
        <scheme val="minor"/>
      </rPr>
      <t xml:space="preserve">
- Estorno de Despesas Glosadas ref. ex. 2022 R$ 2.014,06
- Processo 787/2019 – Contrato 17/2020 R$ 105,72
</t>
    </r>
    <r>
      <rPr>
        <b/>
        <sz val="11"/>
        <rFont val="Calibri"/>
        <family val="2"/>
        <scheme val="minor"/>
      </rPr>
      <t>"Outras Despesas com Pessoal" R$ 111.857,08 subcontas:</t>
    </r>
    <r>
      <rPr>
        <sz val="11"/>
        <rFont val="Calibri"/>
        <family val="2"/>
        <scheme val="minor"/>
      </rPr>
      <t xml:space="preserve">
- Empréstimo consignado: R$ 62.141,96
- Convênio médico: R$ 43.418,36
- Contribuição sindical: R$ 6.296,76
</t>
    </r>
    <r>
      <rPr>
        <b/>
        <sz val="11"/>
        <rFont val="Calibri"/>
        <family val="2"/>
        <scheme val="minor"/>
      </rPr>
      <t>"Financeiras" R$ 585,87 subcontas:</t>
    </r>
    <r>
      <rPr>
        <sz val="11"/>
        <rFont val="Calibri"/>
        <family val="2"/>
        <scheme val="minor"/>
      </rPr>
      <t xml:space="preserve">
- Tarifas bancárias: R$ 585,87</t>
    </r>
  </si>
  <si>
    <r>
      <rPr>
        <b/>
        <sz val="11"/>
        <rFont val="Calibri"/>
        <family val="2"/>
        <scheme val="minor"/>
      </rPr>
      <t>"Outras Receitas"  R$ 115,67</t>
    </r>
    <r>
      <rPr>
        <sz val="11"/>
        <rFont val="Calibri"/>
        <family val="2"/>
        <scheme val="minor"/>
      </rPr>
      <t xml:space="preserve">
- Processo 787/2019 – Contrato 17/2020 R$ 115,67
</t>
    </r>
    <r>
      <rPr>
        <b/>
        <sz val="11"/>
        <rFont val="Calibri"/>
        <family val="2"/>
        <scheme val="minor"/>
      </rPr>
      <t>"Outras Despesas com Pessoal" R$ 113.404,51</t>
    </r>
    <r>
      <rPr>
        <sz val="11"/>
        <rFont val="Calibri"/>
        <family val="2"/>
        <scheme val="minor"/>
      </rPr>
      <t xml:space="preserve">
- Empréstimo consignado: R$ 62.413,68
- Convênio médico: R$ 44.708,92
- Contribuição sindical: R$ 6.281,91
</t>
    </r>
    <r>
      <rPr>
        <b/>
        <sz val="11"/>
        <rFont val="Calibri"/>
        <family val="2"/>
        <scheme val="minor"/>
      </rPr>
      <t>"Financeiras" R$ 534,54</t>
    </r>
    <r>
      <rPr>
        <sz val="11"/>
        <rFont val="Calibri"/>
        <family val="2"/>
        <scheme val="minor"/>
      </rPr>
      <t xml:space="preserve">
- Tarifas bancárias: R$ 534,54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</si>
</sst>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 &quot;#,##0_);\(&quot;R$ &quot;#,##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/>
      <top style="medium">
        <color auto="1"/>
      </top>
      <bottom style="thin">
        <color rgb="FFCFCFCF"/>
      </bottom>
      <diagonal/>
    </border>
    <border>
      <left/>
      <right/>
      <top style="medium">
        <color auto="1"/>
      </top>
      <bottom style="thin">
        <color rgb="FFCFCFCF"/>
      </bottom>
      <diagonal/>
    </border>
    <border>
      <left/>
      <right style="medium">
        <color auto="1"/>
      </right>
      <top style="medium">
        <color auto="1"/>
      </top>
      <bottom style="thin">
        <color rgb="FFCFCFCF"/>
      </bottom>
      <diagonal/>
    </border>
    <border>
      <left style="medium">
        <color auto="1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CFCFCF"/>
      </left>
      <right style="medium">
        <color auto="1"/>
      </right>
      <top style="thin">
        <color rgb="FFCFCFCF"/>
      </top>
      <bottom style="thin">
        <color rgb="FFCFCFCF"/>
      </bottom>
      <diagonal/>
    </border>
    <border>
      <left style="medium">
        <color auto="1"/>
      </left>
      <right style="thin">
        <color rgb="FFCFCFCF"/>
      </right>
      <top style="thin">
        <color rgb="FFCFCFCF"/>
      </top>
      <bottom style="medium">
        <color auto="1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medium">
        <color auto="1"/>
      </bottom>
      <diagonal/>
    </border>
    <border>
      <left style="thin">
        <color rgb="FFCFCFCF"/>
      </left>
      <right style="medium">
        <color auto="1"/>
      </right>
      <top style="thin">
        <color rgb="FFCFCFCF"/>
      </top>
      <bottom style="medium">
        <color auto="1"/>
      </bottom>
      <diagonal/>
    </border>
    <border>
      <left style="medium">
        <color rgb="FFCFCFCF"/>
      </left>
      <right/>
      <top/>
      <bottom/>
      <diagonal/>
    </border>
    <border>
      <left style="medium">
        <color auto="1"/>
      </left>
      <right style="thin">
        <color rgb="FFCFCFCF"/>
      </right>
      <top/>
      <bottom style="thin">
        <color rgb="FFCFCFCF"/>
      </bottom>
      <diagonal/>
    </border>
    <border>
      <left/>
      <right style="medium">
        <color auto="1"/>
      </right>
      <top style="medium">
        <color rgb="FFCFCFCF"/>
      </top>
      <bottom style="medium">
        <color rgb="FFCFCFCF"/>
      </bottom>
      <diagonal/>
    </border>
    <border>
      <left/>
      <right style="thin">
        <color rgb="FFCFCFCF"/>
      </right>
      <top style="thin">
        <color rgb="FFCFCFCF"/>
      </top>
      <bottom style="medium">
        <color auto="1"/>
      </bottom>
      <diagonal/>
    </border>
    <border>
      <left style="medium">
        <color auto="1"/>
      </left>
      <right/>
      <top style="thin">
        <color rgb="FFCFCFCF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CFCFCF"/>
      </left>
      <right style="medium">
        <color auto="1"/>
      </right>
      <top style="thin">
        <color rgb="FFCFCFCF"/>
      </top>
      <bottom/>
      <diagonal/>
    </border>
    <border>
      <left/>
      <right/>
      <top style="thin">
        <color rgb="FFCFCFCF"/>
      </top>
      <bottom/>
      <diagonal/>
    </border>
    <border>
      <left/>
      <right style="medium">
        <color auto="1"/>
      </right>
      <top style="thin">
        <color rgb="FFCFCFCF"/>
      </top>
      <bottom/>
      <diagonal/>
    </border>
    <border>
      <left style="medium">
        <color auto="1"/>
      </left>
      <right/>
      <top style="thin">
        <color rgb="FFCFCFCF"/>
      </top>
      <bottom style="medium">
        <color auto="1"/>
      </bottom>
      <diagonal/>
    </border>
    <border>
      <left style="thin">
        <color rgb="FFCFCFCF"/>
      </left>
      <right/>
      <top style="thin">
        <color rgb="FFCFCFCF"/>
      </top>
      <bottom style="medium">
        <color auto="1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5" applyNumberFormat="0" applyAlignment="0" applyProtection="0"/>
    <xf numFmtId="0" fontId="13" fillId="8" borderId="6" applyNumberFormat="0" applyAlignment="0" applyProtection="0"/>
    <xf numFmtId="0" fontId="14" fillId="8" borderId="5" applyNumberFormat="0" applyAlignment="0" applyProtection="0"/>
    <xf numFmtId="0" fontId="15" fillId="0" borderId="7" applyNumberFormat="0" applyFill="0" applyAlignment="0" applyProtection="0"/>
    <xf numFmtId="0" fontId="16" fillId="9" borderId="8" applyNumberFormat="0" applyAlignment="0" applyProtection="0"/>
    <xf numFmtId="0" fontId="17" fillId="0" borderId="0" applyNumberFormat="0" applyFill="0" applyBorder="0" applyAlignment="0" applyProtection="0"/>
    <xf numFmtId="0" fontId="1" fillId="10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</cellStyleXfs>
  <cellXfs count="125">
    <xf numFmtId="0" fontId="0" fillId="0" borderId="0" xfId="0"/>
    <xf numFmtId="43" fontId="0" fillId="0" borderId="0" xfId="0" applyNumberFormat="1"/>
    <xf numFmtId="0" fontId="21" fillId="0" borderId="0" xfId="7" applyNumberFormat="1" applyFont="1" applyFill="1" applyBorder="1" applyAlignment="1">
      <alignment vertical="center" wrapText="1"/>
    </xf>
    <xf numFmtId="43" fontId="0" fillId="0" borderId="0" xfId="7" applyFont="1" applyFill="1"/>
    <xf numFmtId="0" fontId="3" fillId="0" borderId="11" xfId="0" applyFont="1" applyBorder="1" applyAlignment="1">
      <alignment vertical="center" wrapText="1"/>
    </xf>
    <xf numFmtId="43" fontId="0" fillId="0" borderId="11" xfId="7" applyFont="1" applyFill="1" applyBorder="1"/>
    <xf numFmtId="0" fontId="3" fillId="0" borderId="11" xfId="0" applyFont="1" applyBorder="1" applyAlignment="1">
      <alignment vertical="center"/>
    </xf>
    <xf numFmtId="0" fontId="0" fillId="0" borderId="11" xfId="0" applyBorder="1"/>
    <xf numFmtId="0" fontId="2" fillId="0" borderId="11" xfId="0" applyFont="1" applyBorder="1" applyAlignment="1">
      <alignment vertical="center" wrapText="1"/>
    </xf>
    <xf numFmtId="43" fontId="4" fillId="0" borderId="11" xfId="7" applyFont="1" applyFill="1" applyBorder="1" applyAlignment="1">
      <alignment horizontal="center" vertical="center" wrapText="1"/>
    </xf>
    <xf numFmtId="0" fontId="3" fillId="35" borderId="11" xfId="0" applyFont="1" applyFill="1" applyBorder="1" applyAlignment="1">
      <alignment vertical="center" wrapText="1"/>
    </xf>
    <xf numFmtId="0" fontId="3" fillId="35" borderId="11" xfId="0" applyFont="1" applyFill="1" applyBorder="1" applyAlignment="1">
      <alignment vertical="center"/>
    </xf>
    <xf numFmtId="43" fontId="19" fillId="35" borderId="11" xfId="7" applyFont="1" applyFill="1" applyBorder="1"/>
    <xf numFmtId="43" fontId="0" fillId="0" borderId="16" xfId="7" applyFont="1" applyBorder="1" applyAlignment="1" applyProtection="1">
      <alignment vertical="center" wrapText="1"/>
      <protection locked="0"/>
    </xf>
    <xf numFmtId="43" fontId="0" fillId="0" borderId="16" xfId="7" applyFont="1" applyBorder="1" applyAlignment="1" applyProtection="1">
      <alignment vertical="center"/>
      <protection locked="0"/>
    </xf>
    <xf numFmtId="43" fontId="0" fillId="0" borderId="17" xfId="7" applyFont="1" applyBorder="1" applyAlignment="1" applyProtection="1">
      <alignment vertical="center"/>
      <protection locked="0"/>
    </xf>
    <xf numFmtId="43" fontId="0" fillId="3" borderId="16" xfId="7" applyFont="1" applyFill="1" applyBorder="1" applyAlignment="1" applyProtection="1">
      <alignment vertical="center"/>
      <protection locked="0"/>
    </xf>
    <xf numFmtId="43" fontId="0" fillId="2" borderId="16" xfId="7" applyFont="1" applyFill="1" applyBorder="1" applyAlignment="1" applyProtection="1">
      <alignment vertical="center" wrapText="1"/>
      <protection locked="0"/>
    </xf>
    <xf numFmtId="43" fontId="0" fillId="2" borderId="16" xfId="7" applyFont="1" applyFill="1" applyBorder="1" applyAlignment="1" applyProtection="1">
      <alignment vertical="center"/>
      <protection locked="0"/>
    </xf>
    <xf numFmtId="0" fontId="3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43" fontId="19" fillId="0" borderId="32" xfId="7" applyFont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 wrapText="1"/>
    </xf>
    <xf numFmtId="0" fontId="0" fillId="2" borderId="31" xfId="0" applyFill="1" applyBorder="1" applyAlignment="1">
      <alignment vertical="center" wrapText="1"/>
    </xf>
    <xf numFmtId="43" fontId="0" fillId="0" borderId="32" xfId="7" applyFont="1" applyBorder="1" applyAlignment="1">
      <alignment vertical="center"/>
    </xf>
    <xf numFmtId="43" fontId="0" fillId="2" borderId="32" xfId="7" applyFont="1" applyFill="1" applyBorder="1" applyAlignment="1">
      <alignment vertical="center"/>
    </xf>
    <xf numFmtId="43" fontId="21" fillId="0" borderId="32" xfId="7" applyFont="1" applyBorder="1" applyAlignment="1">
      <alignment vertical="center"/>
    </xf>
    <xf numFmtId="0" fontId="0" fillId="0" borderId="0" xfId="0" applyAlignment="1">
      <alignment vertical="center"/>
    </xf>
    <xf numFmtId="0" fontId="19" fillId="3" borderId="31" xfId="0" applyFont="1" applyFill="1" applyBorder="1" applyAlignment="1">
      <alignment horizontal="center" vertical="center" wrapText="1"/>
    </xf>
    <xf numFmtId="43" fontId="0" fillId="3" borderId="34" xfId="7" applyFont="1" applyFill="1" applyBorder="1" applyAlignment="1">
      <alignment horizontal="center" vertical="center"/>
    </xf>
    <xf numFmtId="43" fontId="19" fillId="3" borderId="35" xfId="7" applyFont="1" applyFill="1" applyBorder="1" applyAlignment="1">
      <alignment horizontal="center" vertical="center" wrapText="1"/>
    </xf>
    <xf numFmtId="43" fontId="19" fillId="0" borderId="33" xfId="7" applyFont="1" applyBorder="1" applyAlignment="1">
      <alignment vertical="center" wrapText="1"/>
    </xf>
    <xf numFmtId="43" fontId="19" fillId="0" borderId="32" xfId="7" applyFont="1" applyBorder="1" applyAlignment="1">
      <alignment horizontal="right" vertical="center" wrapText="1"/>
    </xf>
    <xf numFmtId="43" fontId="21" fillId="2" borderId="32" xfId="7" applyFont="1" applyFill="1" applyBorder="1" applyAlignment="1">
      <alignment vertical="center"/>
    </xf>
    <xf numFmtId="43" fontId="19" fillId="2" borderId="32" xfId="7" applyFont="1" applyFill="1" applyBorder="1" applyAlignment="1">
      <alignment vertical="center"/>
    </xf>
    <xf numFmtId="0" fontId="0" fillId="3" borderId="31" xfId="0" applyFill="1" applyBorder="1" applyAlignment="1">
      <alignment vertical="center" wrapText="1"/>
    </xf>
    <xf numFmtId="0" fontId="19" fillId="2" borderId="31" xfId="0" applyFont="1" applyFill="1" applyBorder="1" applyAlignment="1">
      <alignment vertical="center" wrapText="1"/>
    </xf>
    <xf numFmtId="43" fontId="19" fillId="0" borderId="32" xfId="7" applyFont="1" applyBorder="1" applyAlignment="1">
      <alignment vertical="center" wrapText="1"/>
    </xf>
    <xf numFmtId="43" fontId="19" fillId="2" borderId="32" xfId="7" applyFont="1" applyFill="1" applyBorder="1" applyAlignment="1">
      <alignment vertical="center" wrapText="1"/>
    </xf>
    <xf numFmtId="43" fontId="19" fillId="0" borderId="32" xfId="7" applyFont="1" applyBorder="1" applyAlignment="1">
      <alignment vertical="center"/>
    </xf>
    <xf numFmtId="0" fontId="19" fillId="0" borderId="0" xfId="0" applyFont="1" applyAlignment="1">
      <alignment vertical="center"/>
    </xf>
    <xf numFmtId="43" fontId="19" fillId="3" borderId="34" xfId="7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vertical="center" wrapText="1"/>
    </xf>
    <xf numFmtId="43" fontId="19" fillId="0" borderId="37" xfId="7" applyFont="1" applyBorder="1" applyAlignment="1">
      <alignment vertical="center"/>
    </xf>
    <xf numFmtId="43" fontId="19" fillId="2" borderId="37" xfId="7" applyFont="1" applyFill="1" applyBorder="1" applyAlignment="1">
      <alignment vertical="center"/>
    </xf>
    <xf numFmtId="43" fontId="23" fillId="0" borderId="26" xfId="7" applyFont="1" applyBorder="1" applyAlignment="1">
      <alignment vertical="center" wrapText="1"/>
    </xf>
    <xf numFmtId="43" fontId="19" fillId="0" borderId="0" xfId="7" applyFont="1" applyAlignment="1">
      <alignment vertical="center"/>
    </xf>
    <xf numFmtId="43" fontId="0" fillId="0" borderId="0" xfId="7" applyFont="1" applyAlignment="1">
      <alignment vertical="center"/>
    </xf>
    <xf numFmtId="43" fontId="19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19" fillId="2" borderId="20" xfId="0" applyFont="1" applyFill="1" applyBorder="1" applyAlignment="1">
      <alignment vertical="center"/>
    </xf>
    <xf numFmtId="0" fontId="19" fillId="2" borderId="21" xfId="0" applyFont="1" applyFill="1" applyBorder="1" applyAlignment="1">
      <alignment vertical="center"/>
    </xf>
    <xf numFmtId="43" fontId="19" fillId="0" borderId="0" xfId="7" applyFont="1" applyBorder="1" applyAlignment="1">
      <alignment vertical="center"/>
    </xf>
    <xf numFmtId="0" fontId="19" fillId="2" borderId="22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2" borderId="22" xfId="0" applyFill="1" applyBorder="1" applyAlignment="1">
      <alignment vertical="center" wrapText="1"/>
    </xf>
    <xf numFmtId="43" fontId="0" fillId="0" borderId="14" xfId="7" applyFont="1" applyBorder="1" applyAlignment="1">
      <alignment vertical="center" wrapText="1"/>
    </xf>
    <xf numFmtId="43" fontId="0" fillId="3" borderId="14" xfId="7" applyFont="1" applyFill="1" applyBorder="1" applyAlignment="1">
      <alignment vertical="center"/>
    </xf>
    <xf numFmtId="43" fontId="0" fillId="0" borderId="18" xfId="7" applyFont="1" applyBorder="1" applyAlignment="1" applyProtection="1">
      <alignment horizontal="right" vertical="center"/>
      <protection locked="0"/>
    </xf>
    <xf numFmtId="43" fontId="0" fillId="0" borderId="14" xfId="7" applyFont="1" applyBorder="1" applyAlignment="1">
      <alignment horizontal="right" vertical="center"/>
    </xf>
    <xf numFmtId="43" fontId="0" fillId="3" borderId="23" xfId="7" applyFont="1" applyFill="1" applyBorder="1" applyAlignment="1">
      <alignment vertical="center"/>
    </xf>
    <xf numFmtId="43" fontId="0" fillId="0" borderId="14" xfId="7" applyFont="1" applyBorder="1" applyAlignment="1">
      <alignment vertical="center"/>
    </xf>
    <xf numFmtId="43" fontId="0" fillId="0" borderId="18" xfId="7" applyFont="1" applyBorder="1" applyAlignment="1" applyProtection="1">
      <alignment vertical="center" wrapText="1"/>
      <protection locked="0"/>
    </xf>
    <xf numFmtId="0" fontId="19" fillId="2" borderId="24" xfId="0" applyFont="1" applyFill="1" applyBorder="1" applyAlignment="1">
      <alignment horizontal="center" vertical="center" wrapText="1"/>
    </xf>
    <xf numFmtId="43" fontId="19" fillId="0" borderId="25" xfId="7" applyFont="1" applyBorder="1" applyAlignment="1">
      <alignment horizontal="center" vertical="center"/>
    </xf>
    <xf numFmtId="43" fontId="19" fillId="2" borderId="25" xfId="7" applyFont="1" applyFill="1" applyBorder="1" applyAlignment="1">
      <alignment horizontal="center" vertical="center"/>
    </xf>
    <xf numFmtId="43" fontId="19" fillId="2" borderId="26" xfId="7" applyFont="1" applyFill="1" applyBorder="1" applyAlignment="1">
      <alignment horizontal="center" vertical="center"/>
    </xf>
    <xf numFmtId="0" fontId="19" fillId="0" borderId="27" xfId="0" applyFont="1" applyBorder="1" applyAlignment="1">
      <alignment vertical="center" wrapText="1"/>
    </xf>
    <xf numFmtId="43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2" borderId="20" xfId="0" applyFont="1" applyFill="1" applyBorder="1" applyAlignment="1">
      <alignment vertical="center" wrapText="1"/>
    </xf>
    <xf numFmtId="0" fontId="19" fillId="2" borderId="21" xfId="0" applyFont="1" applyFill="1" applyBorder="1" applyAlignment="1">
      <alignment vertical="center" wrapText="1"/>
    </xf>
    <xf numFmtId="43" fontId="19" fillId="0" borderId="14" xfId="7" applyFont="1" applyBorder="1" applyAlignment="1">
      <alignment horizontal="center" vertical="center" wrapText="1"/>
    </xf>
    <xf numFmtId="0" fontId="19" fillId="2" borderId="14" xfId="7" applyNumberFormat="1" applyFont="1" applyFill="1" applyBorder="1" applyAlignment="1">
      <alignment horizontal="center" vertical="center" wrapText="1"/>
    </xf>
    <xf numFmtId="0" fontId="19" fillId="2" borderId="23" xfId="7" applyNumberFormat="1" applyFont="1" applyFill="1" applyBorder="1" applyAlignment="1">
      <alignment horizontal="center" vertical="center" wrapText="1"/>
    </xf>
    <xf numFmtId="43" fontId="0" fillId="0" borderId="14" xfId="7" applyFont="1" applyFill="1" applyBorder="1" applyAlignment="1">
      <alignment vertical="center" wrapText="1"/>
    </xf>
    <xf numFmtId="43" fontId="0" fillId="2" borderId="14" xfId="7" applyFont="1" applyFill="1" applyBorder="1" applyAlignment="1">
      <alignment vertical="center" wrapText="1"/>
    </xf>
    <xf numFmtId="43" fontId="0" fillId="2" borderId="23" xfId="7" applyFont="1" applyFill="1" applyBorder="1" applyAlignment="1">
      <alignment vertical="center" wrapText="1"/>
    </xf>
    <xf numFmtId="43" fontId="0" fillId="0" borderId="14" xfId="7" applyFont="1" applyFill="1" applyBorder="1" applyAlignment="1">
      <alignment vertical="center"/>
    </xf>
    <xf numFmtId="0" fontId="19" fillId="3" borderId="24" xfId="0" applyFont="1" applyFill="1" applyBorder="1" applyAlignment="1">
      <alignment horizontal="center" vertical="center" wrapText="1"/>
    </xf>
    <xf numFmtId="43" fontId="19" fillId="0" borderId="25" xfId="7" applyFont="1" applyFill="1" applyBorder="1" applyAlignment="1">
      <alignment horizontal="center" vertical="center"/>
    </xf>
    <xf numFmtId="0" fontId="0" fillId="0" borderId="0" xfId="0" applyAlignment="1" applyProtection="1">
      <alignment vertical="center" wrapText="1"/>
      <protection locked="0"/>
    </xf>
    <xf numFmtId="43" fontId="19" fillId="0" borderId="0" xfId="7" applyFont="1" applyFill="1" applyBorder="1" applyAlignment="1" applyProtection="1">
      <alignment vertical="center"/>
      <protection locked="0"/>
    </xf>
    <xf numFmtId="43" fontId="19" fillId="2" borderId="20" xfId="0" applyNumberFormat="1" applyFont="1" applyFill="1" applyBorder="1" applyAlignment="1">
      <alignment vertical="center"/>
    </xf>
    <xf numFmtId="43" fontId="19" fillId="3" borderId="22" xfId="7" applyFont="1" applyFill="1" applyBorder="1" applyAlignment="1">
      <alignment horizontal="center" vertical="center" wrapText="1"/>
    </xf>
    <xf numFmtId="43" fontId="23" fillId="0" borderId="28" xfId="7" applyFont="1" applyFill="1" applyBorder="1" applyAlignment="1">
      <alignment horizontal="center" vertical="center" wrapText="1"/>
    </xf>
    <xf numFmtId="43" fontId="23" fillId="3" borderId="22" xfId="7" applyFont="1" applyFill="1" applyBorder="1" applyAlignment="1">
      <alignment horizontal="center" vertical="center" wrapText="1"/>
    </xf>
    <xf numFmtId="43" fontId="23" fillId="0" borderId="22" xfId="7" applyFont="1" applyFill="1" applyBorder="1" applyAlignment="1">
      <alignment horizontal="center" vertical="center" wrapText="1"/>
    </xf>
    <xf numFmtId="43" fontId="23" fillId="3" borderId="24" xfId="7" applyFont="1" applyFill="1" applyBorder="1" applyAlignment="1">
      <alignment horizontal="center" vertical="center" wrapText="1"/>
    </xf>
    <xf numFmtId="43" fontId="1" fillId="0" borderId="32" xfId="7" applyFont="1" applyBorder="1" applyAlignment="1">
      <alignment vertical="center"/>
    </xf>
    <xf numFmtId="43" fontId="1" fillId="2" borderId="32" xfId="7" applyFont="1" applyFill="1" applyBorder="1" applyAlignment="1">
      <alignment vertical="center"/>
    </xf>
    <xf numFmtId="4" fontId="24" fillId="0" borderId="0" xfId="0" applyNumberFormat="1" applyFont="1" applyAlignment="1">
      <alignment vertical="center"/>
    </xf>
    <xf numFmtId="43" fontId="19" fillId="0" borderId="0" xfId="7" applyFont="1" applyFill="1" applyBorder="1" applyAlignment="1">
      <alignment vertical="center" wrapText="1" readingOrder="1"/>
    </xf>
    <xf numFmtId="43" fontId="19" fillId="0" borderId="32" xfId="7" applyFont="1" applyBorder="1" applyAlignment="1">
      <alignment horizontal="right" vertical="center"/>
    </xf>
    <xf numFmtId="43" fontId="1" fillId="0" borderId="32" xfId="7" applyFont="1" applyBorder="1" applyAlignment="1">
      <alignment horizontal="right" vertical="center"/>
    </xf>
    <xf numFmtId="0" fontId="24" fillId="2" borderId="20" xfId="0" applyFont="1" applyFill="1" applyBorder="1" applyAlignment="1">
      <alignment horizontal="center" vertical="center" wrapText="1"/>
    </xf>
    <xf numFmtId="0" fontId="21" fillId="0" borderId="15" xfId="7" applyNumberFormat="1" applyFont="1" applyFill="1" applyBorder="1" applyAlignment="1">
      <alignment horizontal="left" vertical="center" wrapText="1"/>
    </xf>
    <xf numFmtId="0" fontId="21" fillId="0" borderId="14" xfId="7" applyNumberFormat="1" applyFont="1" applyFill="1" applyBorder="1" applyAlignment="1">
      <alignment horizontal="left" vertical="center" wrapText="1"/>
    </xf>
    <xf numFmtId="0" fontId="21" fillId="0" borderId="23" xfId="7" applyNumberFormat="1" applyFont="1" applyFill="1" applyBorder="1" applyAlignment="1">
      <alignment horizontal="left" vertical="center" wrapText="1"/>
    </xf>
    <xf numFmtId="0" fontId="0" fillId="3" borderId="30" xfId="7" applyNumberFormat="1" applyFont="1" applyFill="1" applyBorder="1" applyAlignment="1">
      <alignment horizontal="left" vertical="center" wrapText="1"/>
    </xf>
    <xf numFmtId="0" fontId="0" fillId="3" borderId="25" xfId="7" applyNumberFormat="1" applyFont="1" applyFill="1" applyBorder="1" applyAlignment="1">
      <alignment horizontal="left" vertical="center" wrapText="1"/>
    </xf>
    <xf numFmtId="0" fontId="0" fillId="3" borderId="26" xfId="7" applyNumberFormat="1" applyFont="1" applyFill="1" applyBorder="1" applyAlignment="1">
      <alignment horizontal="left" vertical="center" wrapText="1"/>
    </xf>
    <xf numFmtId="0" fontId="23" fillId="3" borderId="1" xfId="7" applyNumberFormat="1" applyFont="1" applyFill="1" applyBorder="1" applyAlignment="1" applyProtection="1">
      <alignment horizontal="justify" vertical="center" wrapText="1"/>
      <protection locked="0"/>
    </xf>
    <xf numFmtId="0" fontId="23" fillId="3" borderId="29" xfId="7" applyNumberFormat="1" applyFont="1" applyFill="1" applyBorder="1" applyAlignment="1" applyProtection="1">
      <alignment horizontal="justify" vertical="center" wrapText="1"/>
      <protection locked="0"/>
    </xf>
    <xf numFmtId="0" fontId="21" fillId="3" borderId="15" xfId="7" applyNumberFormat="1" applyFont="1" applyFill="1" applyBorder="1" applyAlignment="1">
      <alignment horizontal="justify" vertical="center" wrapText="1"/>
    </xf>
    <xf numFmtId="0" fontId="21" fillId="3" borderId="14" xfId="7" applyNumberFormat="1" applyFont="1" applyFill="1" applyBorder="1" applyAlignment="1">
      <alignment horizontal="justify" vertical="center" wrapText="1"/>
    </xf>
    <xf numFmtId="0" fontId="21" fillId="3" borderId="23" xfId="7" applyNumberFormat="1" applyFont="1" applyFill="1" applyBorder="1" applyAlignment="1">
      <alignment horizontal="justify" vertical="center" wrapText="1"/>
    </xf>
    <xf numFmtId="0" fontId="21" fillId="0" borderId="1" xfId="7" applyNumberFormat="1" applyFont="1" applyFill="1" applyBorder="1" applyAlignment="1" applyProtection="1">
      <alignment horizontal="left" vertical="center" wrapText="1"/>
      <protection locked="0"/>
    </xf>
    <xf numFmtId="0" fontId="21" fillId="0" borderId="29" xfId="7" applyNumberFormat="1" applyFont="1" applyFill="1" applyBorder="1" applyAlignment="1" applyProtection="1">
      <alignment horizontal="left" vertical="center" wrapText="1"/>
      <protection locked="0"/>
    </xf>
    <xf numFmtId="0" fontId="21" fillId="3" borderId="1" xfId="7" applyNumberFormat="1" applyFont="1" applyFill="1" applyBorder="1" applyAlignment="1" applyProtection="1">
      <alignment horizontal="justify" vertical="center" wrapText="1"/>
      <protection locked="0"/>
    </xf>
    <xf numFmtId="0" fontId="21" fillId="3" borderId="29" xfId="7" applyNumberFormat="1" applyFont="1" applyFill="1" applyBorder="1" applyAlignment="1" applyProtection="1">
      <alignment horizontal="justify" vertical="center" wrapText="1"/>
      <protection locked="0"/>
    </xf>
    <xf numFmtId="0" fontId="19" fillId="3" borderId="14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21" fillId="0" borderId="11" xfId="7" applyNumberFormat="1" applyFont="1" applyFill="1" applyBorder="1" applyAlignment="1">
      <alignment horizontal="left" vertical="center" wrapText="1"/>
    </xf>
    <xf numFmtId="0" fontId="3" fillId="35" borderId="12" xfId="0" applyFont="1" applyFill="1" applyBorder="1" applyAlignment="1">
      <alignment horizontal="center" vertical="center" wrapText="1"/>
    </xf>
    <xf numFmtId="0" fontId="3" fillId="35" borderId="13" xfId="0" applyFont="1" applyFill="1" applyBorder="1" applyAlignment="1">
      <alignment horizontal="center" vertical="center" wrapText="1"/>
    </xf>
  </cellXfs>
  <cellStyles count="52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3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6" builtinId="20" customBuiltin="1"/>
    <cellStyle name="Moeda 2" xfId="5" xr:uid="{00000000-0005-0000-0000-00001E000000}"/>
    <cellStyle name="Moeda 3" xfId="4" xr:uid="{00000000-0005-0000-0000-00001F000000}"/>
    <cellStyle name="Moeda 4" xfId="49" xr:uid="{00000000-0005-0000-0000-000020000000}"/>
    <cellStyle name="Moeda 4 2" xfId="50" xr:uid="{00000000-0005-0000-0000-000021000000}"/>
    <cellStyle name="Neutro" xfId="15" builtinId="28" customBuiltin="1"/>
    <cellStyle name="Normal" xfId="0" builtinId="0"/>
    <cellStyle name="Normal 2" xfId="51" xr:uid="{00000000-0005-0000-0000-000024000000}"/>
    <cellStyle name="Nota" xfId="22" builtinId="10" customBuiltin="1"/>
    <cellStyle name="Ruim" xfId="14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8" builtinId="15" customBuiltin="1"/>
    <cellStyle name="Título 1" xfId="9" builtinId="16" customBuiltin="1"/>
    <cellStyle name="Título 2" xfId="10" builtinId="17" customBuiltin="1"/>
    <cellStyle name="Título 3" xfId="11" builtinId="18" customBuiltin="1"/>
    <cellStyle name="Título 4" xfId="12" builtinId="19" customBuiltin="1"/>
    <cellStyle name="Total" xfId="24" builtinId="25" customBuiltin="1"/>
    <cellStyle name="Vírgula" xfId="7" builtinId="3"/>
    <cellStyle name="Vírgula 2" xfId="1" xr:uid="{00000000-0005-0000-0000-000030000000}"/>
    <cellStyle name="Vírgula 2 2" xfId="2" xr:uid="{00000000-0005-0000-0000-000031000000}"/>
    <cellStyle name="Vírgula 3" xfId="3" xr:uid="{00000000-0005-0000-0000-000032000000}"/>
    <cellStyle name="Vírgula 4" xfId="6" xr:uid="{00000000-0005-0000-0000-000033000000}"/>
  </cellStyles>
  <dxfs count="0"/>
  <tableStyles count="1" defaultTableStyle="TableStyleMedium9" defaultPivotStyle="PivotStyleLight16">
    <tableStyle name="Estilo de Tabela 1" pivot="0" count="0" xr9:uid="{00000000-0011-0000-FFFF-FFFF00000000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2"/>
  <sheetViews>
    <sheetView showGridLines="0" tabSelected="1" zoomScale="85" zoomScaleNormal="85" zoomScalePageLayoutView="70" workbookViewId="0">
      <selection activeCell="B72" sqref="B72:M72"/>
    </sheetView>
  </sheetViews>
  <sheetFormatPr defaultRowHeight="15" x14ac:dyDescent="0.25"/>
  <cols>
    <col min="1" max="1" width="61" style="33" customWidth="1"/>
    <col min="2" max="13" width="17.28515625" style="33" customWidth="1"/>
    <col min="14" max="14" width="17.28515625" style="46" customWidth="1"/>
    <col min="15" max="15" width="9.140625" style="33"/>
    <col min="16" max="16" width="13.28515625" style="33" bestFit="1" customWidth="1"/>
    <col min="17" max="16384" width="9.140625" style="33"/>
  </cols>
  <sheetData>
    <row r="1" spans="1:14" s="23" customFormat="1" ht="45" customHeight="1" x14ac:dyDescent="0.25">
      <c r="A1" s="19" t="s">
        <v>82</v>
      </c>
      <c r="B1" s="21"/>
      <c r="C1" s="21"/>
      <c r="D1" s="21"/>
      <c r="E1" s="21"/>
      <c r="F1" s="21"/>
      <c r="G1" s="21"/>
      <c r="H1" s="21"/>
      <c r="I1" s="21"/>
      <c r="J1" s="21"/>
      <c r="K1" s="104"/>
      <c r="L1" s="104"/>
      <c r="M1" s="104"/>
      <c r="N1" s="22"/>
    </row>
    <row r="2" spans="1:14" s="23" customFormat="1" ht="16.5" customHeight="1" x14ac:dyDescent="0.25">
      <c r="A2" s="24" t="s">
        <v>19</v>
      </c>
      <c r="B2" s="25" t="s">
        <v>6</v>
      </c>
      <c r="C2" s="26" t="s">
        <v>7</v>
      </c>
      <c r="D2" s="27" t="s">
        <v>8</v>
      </c>
      <c r="E2" s="26" t="s">
        <v>9</v>
      </c>
      <c r="F2" s="27" t="s">
        <v>10</v>
      </c>
      <c r="G2" s="26" t="s">
        <v>23</v>
      </c>
      <c r="H2" s="27" t="s">
        <v>24</v>
      </c>
      <c r="I2" s="26" t="s">
        <v>0</v>
      </c>
      <c r="J2" s="27" t="s">
        <v>1</v>
      </c>
      <c r="K2" s="26" t="s">
        <v>61</v>
      </c>
      <c r="L2" s="27" t="s">
        <v>4</v>
      </c>
      <c r="M2" s="26" t="s">
        <v>5</v>
      </c>
      <c r="N2" s="28" t="s">
        <v>2</v>
      </c>
    </row>
    <row r="3" spans="1:14" ht="16.5" customHeight="1" x14ac:dyDescent="0.25">
      <c r="A3" s="29" t="s">
        <v>11</v>
      </c>
      <c r="B3" s="30">
        <v>3884490.11</v>
      </c>
      <c r="C3" s="31">
        <v>3719165.8699999987</v>
      </c>
      <c r="D3" s="32"/>
      <c r="E3" s="31"/>
      <c r="F3" s="30"/>
      <c r="G3" s="31"/>
      <c r="H3" s="30"/>
      <c r="I3" s="31"/>
      <c r="J3" s="30"/>
      <c r="K3" s="31"/>
      <c r="L3" s="30"/>
      <c r="M3" s="31"/>
      <c r="N3" s="37"/>
    </row>
    <row r="4" spans="1:14" s="23" customFormat="1" ht="30" customHeight="1" x14ac:dyDescent="0.25">
      <c r="A4" s="34" t="s">
        <v>20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4" ht="16.5" customHeight="1" x14ac:dyDescent="0.25">
      <c r="A5" s="29" t="s">
        <v>39</v>
      </c>
      <c r="B5" s="30">
        <v>2956060.27</v>
      </c>
      <c r="C5" s="31">
        <v>2956060.27</v>
      </c>
      <c r="D5" s="30"/>
      <c r="E5" s="31"/>
      <c r="F5" s="30"/>
      <c r="G5" s="31"/>
      <c r="H5" s="30"/>
      <c r="I5" s="31"/>
      <c r="J5" s="30"/>
      <c r="K5" s="31"/>
      <c r="L5" s="30"/>
      <c r="M5" s="31"/>
      <c r="N5" s="37">
        <f>SUM('Fluxo de Caixa'!$B5:$M5)</f>
        <v>5912120.54</v>
      </c>
    </row>
    <row r="6" spans="1:14" ht="16.5" customHeight="1" x14ac:dyDescent="0.25">
      <c r="A6" s="29" t="s">
        <v>62</v>
      </c>
      <c r="B6" s="102">
        <v>0</v>
      </c>
      <c r="C6" s="31">
        <v>0</v>
      </c>
      <c r="D6" s="30"/>
      <c r="E6" s="31"/>
      <c r="F6" s="30"/>
      <c r="G6" s="31"/>
      <c r="H6" s="30"/>
      <c r="I6" s="31"/>
      <c r="J6" s="30"/>
      <c r="K6" s="31"/>
      <c r="L6" s="30"/>
      <c r="M6" s="31"/>
      <c r="N6" s="37">
        <f>SUM('Fluxo de Caixa'!$B6:$M6)</f>
        <v>0</v>
      </c>
    </row>
    <row r="7" spans="1:14" ht="16.5" customHeight="1" x14ac:dyDescent="0.25">
      <c r="A7" s="29" t="s">
        <v>63</v>
      </c>
      <c r="B7" s="103">
        <v>754944.53</v>
      </c>
      <c r="C7" s="39">
        <v>0</v>
      </c>
      <c r="D7" s="98"/>
      <c r="E7" s="99"/>
      <c r="F7" s="98"/>
      <c r="G7" s="99"/>
      <c r="H7" s="98"/>
      <c r="I7" s="99"/>
      <c r="J7" s="98"/>
      <c r="K7" s="99"/>
      <c r="L7" s="98"/>
      <c r="M7" s="99"/>
      <c r="N7" s="37">
        <f>SUM('Fluxo de Caixa'!$B7:$M7)</f>
        <v>754944.53</v>
      </c>
    </row>
    <row r="8" spans="1:14" ht="16.5" customHeight="1" x14ac:dyDescent="0.25">
      <c r="A8" s="29" t="s">
        <v>77</v>
      </c>
      <c r="B8" s="102">
        <v>0</v>
      </c>
      <c r="C8" s="31">
        <v>0</v>
      </c>
      <c r="D8" s="30"/>
      <c r="E8" s="31"/>
      <c r="F8" s="30"/>
      <c r="G8" s="31"/>
      <c r="H8" s="30"/>
      <c r="I8" s="31"/>
      <c r="J8" s="30"/>
      <c r="K8" s="31"/>
      <c r="L8" s="30"/>
      <c r="M8" s="40"/>
      <c r="N8" s="37">
        <f>SUM('Fluxo de Caixa'!$B8:$M8)</f>
        <v>0</v>
      </c>
    </row>
    <row r="9" spans="1:14" ht="16.5" customHeight="1" x14ac:dyDescent="0.25">
      <c r="A9" s="29" t="s">
        <v>64</v>
      </c>
      <c r="B9" s="102">
        <v>0</v>
      </c>
      <c r="C9" s="31">
        <v>0</v>
      </c>
      <c r="D9" s="30"/>
      <c r="E9" s="31"/>
      <c r="F9" s="30"/>
      <c r="G9" s="31"/>
      <c r="H9" s="30"/>
      <c r="I9" s="31"/>
      <c r="J9" s="30"/>
      <c r="K9" s="31"/>
      <c r="L9" s="30"/>
      <c r="M9" s="40"/>
      <c r="N9" s="37">
        <f>SUM('Fluxo de Caixa'!$B9:$M9)</f>
        <v>0</v>
      </c>
    </row>
    <row r="10" spans="1:14" ht="16.5" customHeight="1" x14ac:dyDescent="0.25">
      <c r="A10" s="29" t="s">
        <v>65</v>
      </c>
      <c r="B10" s="102">
        <v>0</v>
      </c>
      <c r="C10" s="31">
        <v>0</v>
      </c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>
        <f>SUM('Fluxo de Caixa'!$B10:$M10)</f>
        <v>0</v>
      </c>
    </row>
    <row r="11" spans="1:14" ht="16.5" customHeight="1" x14ac:dyDescent="0.25">
      <c r="A11" s="29" t="s">
        <v>12</v>
      </c>
      <c r="B11" s="30">
        <v>43343.439999999995</v>
      </c>
      <c r="C11" s="31">
        <v>40172.86</v>
      </c>
      <c r="D11" s="30"/>
      <c r="E11" s="31"/>
      <c r="F11" s="30"/>
      <c r="G11" s="31"/>
      <c r="H11" s="30"/>
      <c r="I11" s="31"/>
      <c r="J11" s="30"/>
      <c r="K11" s="31"/>
      <c r="L11" s="30"/>
      <c r="M11" s="31"/>
      <c r="N11" s="37">
        <f>SUM('Fluxo de Caixa'!$B11:$M11)</f>
        <v>83516.299999999988</v>
      </c>
    </row>
    <row r="12" spans="1:14" ht="16.5" customHeight="1" x14ac:dyDescent="0.25">
      <c r="A12" s="29" t="s">
        <v>66</v>
      </c>
      <c r="B12" s="102">
        <v>0</v>
      </c>
      <c r="C12" s="31">
        <v>0</v>
      </c>
      <c r="D12" s="30"/>
      <c r="E12" s="31"/>
      <c r="F12" s="30"/>
      <c r="G12" s="31"/>
      <c r="H12" s="30"/>
      <c r="I12" s="31"/>
      <c r="J12" s="30"/>
      <c r="K12" s="31"/>
      <c r="L12" s="30"/>
      <c r="M12" s="40"/>
      <c r="N12" s="37">
        <f>SUM('Fluxo de Caixa'!$B12:$M12)</f>
        <v>0</v>
      </c>
    </row>
    <row r="13" spans="1:14" ht="16.5" customHeight="1" x14ac:dyDescent="0.25">
      <c r="A13" s="29" t="s">
        <v>67</v>
      </c>
      <c r="B13" s="102">
        <v>0</v>
      </c>
      <c r="C13" s="31">
        <v>0</v>
      </c>
      <c r="D13" s="30"/>
      <c r="E13" s="31"/>
      <c r="F13" s="30"/>
      <c r="G13" s="31"/>
      <c r="H13" s="30"/>
      <c r="I13" s="31"/>
      <c r="J13" s="30"/>
      <c r="K13" s="31"/>
      <c r="L13" s="30"/>
      <c r="M13" s="40"/>
      <c r="N13" s="37">
        <f>SUM('Fluxo de Caixa'!$B13:$M13)</f>
        <v>0</v>
      </c>
    </row>
    <row r="14" spans="1:14" ht="16.5" customHeight="1" x14ac:dyDescent="0.25">
      <c r="A14" s="29" t="s">
        <v>68</v>
      </c>
      <c r="B14" s="102">
        <v>0</v>
      </c>
      <c r="C14" s="31">
        <v>0</v>
      </c>
      <c r="D14" s="30"/>
      <c r="E14" s="31"/>
      <c r="F14" s="30"/>
      <c r="G14" s="31"/>
      <c r="H14" s="30"/>
      <c r="I14" s="31"/>
      <c r="J14" s="30"/>
      <c r="K14" s="31"/>
      <c r="L14" s="30"/>
      <c r="M14" s="40"/>
      <c r="N14" s="37">
        <f>SUM('Fluxo de Caixa'!$B14:$M14)</f>
        <v>0</v>
      </c>
    </row>
    <row r="15" spans="1:14" ht="16.5" customHeight="1" x14ac:dyDescent="0.25">
      <c r="A15" s="29" t="s">
        <v>40</v>
      </c>
      <c r="B15" s="102">
        <v>0</v>
      </c>
      <c r="C15" s="31">
        <v>0</v>
      </c>
      <c r="D15" s="30"/>
      <c r="E15" s="31"/>
      <c r="F15" s="30"/>
      <c r="G15" s="31"/>
      <c r="H15" s="30"/>
      <c r="I15" s="31"/>
      <c r="J15" s="30"/>
      <c r="K15" s="31"/>
      <c r="L15" s="30"/>
      <c r="M15" s="31"/>
      <c r="N15" s="37">
        <f>SUM('Fluxo de Caixa'!$B15:$M15)</f>
        <v>0</v>
      </c>
    </row>
    <row r="16" spans="1:14" ht="16.5" customHeight="1" x14ac:dyDescent="0.25">
      <c r="A16" s="41" t="s">
        <v>69</v>
      </c>
      <c r="B16" s="102">
        <v>0</v>
      </c>
      <c r="C16" s="31">
        <v>0</v>
      </c>
      <c r="D16" s="30"/>
      <c r="E16" s="31"/>
      <c r="F16" s="30"/>
      <c r="G16" s="31"/>
      <c r="H16" s="30"/>
      <c r="I16" s="31"/>
      <c r="J16" s="30"/>
      <c r="K16" s="31"/>
      <c r="L16" s="30"/>
      <c r="M16" s="31"/>
      <c r="N16" s="37">
        <f>SUM('Fluxo de Caixa'!$B16:$M16)</f>
        <v>0</v>
      </c>
    </row>
    <row r="17" spans="1:14" ht="16.5" customHeight="1" x14ac:dyDescent="0.25">
      <c r="A17" s="41" t="s">
        <v>70</v>
      </c>
      <c r="B17" s="102">
        <v>0</v>
      </c>
      <c r="C17" s="31">
        <v>0</v>
      </c>
      <c r="D17" s="30"/>
      <c r="E17" s="31"/>
      <c r="F17" s="30"/>
      <c r="G17" s="31"/>
      <c r="H17" s="30"/>
      <c r="I17" s="31"/>
      <c r="J17" s="30"/>
      <c r="K17" s="31"/>
      <c r="L17" s="30"/>
      <c r="M17" s="40"/>
      <c r="N17" s="37">
        <f>SUM('Fluxo de Caixa'!$B17:$M17)</f>
        <v>0</v>
      </c>
    </row>
    <row r="18" spans="1:14" ht="16.5" customHeight="1" x14ac:dyDescent="0.25">
      <c r="A18" s="41" t="s">
        <v>71</v>
      </c>
      <c r="B18" s="30">
        <v>2119.7800000000002</v>
      </c>
      <c r="C18" s="31">
        <v>115.67</v>
      </c>
      <c r="D18" s="30"/>
      <c r="E18" s="31"/>
      <c r="F18" s="30"/>
      <c r="G18" s="31"/>
      <c r="H18" s="30"/>
      <c r="I18" s="39"/>
      <c r="J18" s="32"/>
      <c r="K18" s="31"/>
      <c r="L18" s="30"/>
      <c r="M18" s="31"/>
      <c r="N18" s="37">
        <f>SUM('Fluxo de Caixa'!$B18:$M18)</f>
        <v>2235.4500000000003</v>
      </c>
    </row>
    <row r="19" spans="1:14" s="46" customFormat="1" ht="16.5" customHeight="1" x14ac:dyDescent="0.25">
      <c r="A19" s="42" t="s">
        <v>41</v>
      </c>
      <c r="B19" s="45">
        <v>3756468.0199999996</v>
      </c>
      <c r="C19" s="44">
        <v>2996348.8</v>
      </c>
      <c r="D19" s="43"/>
      <c r="E19" s="44"/>
      <c r="F19" s="43"/>
      <c r="G19" s="44"/>
      <c r="H19" s="43"/>
      <c r="I19" s="44"/>
      <c r="J19" s="43"/>
      <c r="K19" s="44"/>
      <c r="L19" s="45"/>
      <c r="M19" s="40"/>
      <c r="N19" s="37">
        <f>SUM('Fluxo de Caixa'!$B19:$M19)</f>
        <v>6752816.8199999994</v>
      </c>
    </row>
    <row r="20" spans="1:14" s="23" customFormat="1" ht="30" customHeight="1" x14ac:dyDescent="0.25">
      <c r="A20" s="34" t="s">
        <v>13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35"/>
      <c r="M20" s="35"/>
      <c r="N20" s="36"/>
    </row>
    <row r="21" spans="1:14" s="46" customFormat="1" ht="16.5" customHeight="1" x14ac:dyDescent="0.25">
      <c r="A21" s="42" t="s">
        <v>14</v>
      </c>
      <c r="B21" s="45">
        <v>2165776.85</v>
      </c>
      <c r="C21" s="40">
        <v>1858559.7200000002</v>
      </c>
      <c r="D21" s="45"/>
      <c r="E21" s="40"/>
      <c r="F21" s="45"/>
      <c r="G21" s="40"/>
      <c r="H21" s="45"/>
      <c r="I21" s="40"/>
      <c r="J21" s="45"/>
      <c r="K21" s="40"/>
      <c r="L21" s="45"/>
      <c r="M21" s="40"/>
      <c r="N21" s="37">
        <f>SUM('Fluxo de Caixa'!$B21:$M21)</f>
        <v>4024336.5700000003</v>
      </c>
    </row>
    <row r="22" spans="1:14" ht="16.5" customHeight="1" x14ac:dyDescent="0.25">
      <c r="A22" s="29" t="s">
        <v>32</v>
      </c>
      <c r="B22" s="30">
        <v>1109871.01</v>
      </c>
      <c r="C22" s="31">
        <v>1036612.22</v>
      </c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>
        <f>SUM('Fluxo de Caixa'!$B22:$M22)</f>
        <v>2146483.23</v>
      </c>
    </row>
    <row r="23" spans="1:14" ht="16.5" customHeight="1" x14ac:dyDescent="0.25">
      <c r="A23" s="29" t="s">
        <v>34</v>
      </c>
      <c r="B23" s="30">
        <v>155754.30000000002</v>
      </c>
      <c r="C23" s="31">
        <v>101680.88</v>
      </c>
      <c r="D23" s="30"/>
      <c r="E23" s="31"/>
      <c r="F23" s="30"/>
      <c r="G23" s="31"/>
      <c r="H23" s="30"/>
      <c r="I23" s="31"/>
      <c r="J23" s="30"/>
      <c r="K23" s="31"/>
      <c r="L23" s="30"/>
      <c r="M23" s="31"/>
      <c r="N23" s="37">
        <f>SUM('Fluxo de Caixa'!$B23:$M23)</f>
        <v>257435.18000000002</v>
      </c>
    </row>
    <row r="24" spans="1:14" ht="16.5" customHeight="1" x14ac:dyDescent="0.25">
      <c r="A24" s="29" t="s">
        <v>42</v>
      </c>
      <c r="B24" s="30">
        <v>0</v>
      </c>
      <c r="C24" s="31">
        <v>0</v>
      </c>
      <c r="D24" s="30"/>
      <c r="E24" s="31"/>
      <c r="F24" s="30"/>
      <c r="G24" s="31"/>
      <c r="H24" s="30"/>
      <c r="I24" s="31"/>
      <c r="J24" s="30"/>
      <c r="K24" s="31"/>
      <c r="L24" s="30"/>
      <c r="M24" s="31"/>
      <c r="N24" s="37">
        <f>SUM('Fluxo de Caixa'!$B24:$M24)</f>
        <v>0</v>
      </c>
    </row>
    <row r="25" spans="1:14" ht="16.5" customHeight="1" x14ac:dyDescent="0.25">
      <c r="A25" s="29" t="s">
        <v>33</v>
      </c>
      <c r="B25" s="30">
        <v>604645.5199999999</v>
      </c>
      <c r="C25" s="31">
        <v>421610.29000000004</v>
      </c>
      <c r="D25" s="30"/>
      <c r="E25" s="31"/>
      <c r="F25" s="30"/>
      <c r="G25" s="31"/>
      <c r="H25" s="30"/>
      <c r="I25" s="31"/>
      <c r="J25" s="30"/>
      <c r="K25" s="31"/>
      <c r="L25" s="30"/>
      <c r="M25" s="31"/>
      <c r="N25" s="37">
        <f>SUM('Fluxo de Caixa'!$B25:$M25)</f>
        <v>1026255.8099999999</v>
      </c>
    </row>
    <row r="26" spans="1:14" ht="16.5" customHeight="1" x14ac:dyDescent="0.25">
      <c r="A26" s="29" t="s">
        <v>43</v>
      </c>
      <c r="B26" s="30">
        <v>27304.780000000002</v>
      </c>
      <c r="C26" s="31">
        <v>36689.840000000004</v>
      </c>
      <c r="D26" s="30"/>
      <c r="E26" s="31"/>
      <c r="F26" s="30"/>
      <c r="G26" s="31"/>
      <c r="H26" s="30"/>
      <c r="I26" s="31"/>
      <c r="J26" s="30"/>
      <c r="K26" s="31"/>
      <c r="L26" s="30"/>
      <c r="M26" s="31"/>
      <c r="N26" s="37">
        <f>SUM('Fluxo de Caixa'!$B26:$M26)</f>
        <v>63994.62000000001</v>
      </c>
    </row>
    <row r="27" spans="1:14" ht="16.5" customHeight="1" x14ac:dyDescent="0.25">
      <c r="A27" s="29" t="s">
        <v>26</v>
      </c>
      <c r="B27" s="30">
        <v>16809.900000000001</v>
      </c>
      <c r="C27" s="31">
        <v>2943.13</v>
      </c>
      <c r="D27" s="30"/>
      <c r="E27" s="31"/>
      <c r="F27" s="30"/>
      <c r="G27" s="31"/>
      <c r="H27" s="30"/>
      <c r="I27" s="31"/>
      <c r="J27" s="30"/>
      <c r="K27" s="31"/>
      <c r="L27" s="30"/>
      <c r="M27" s="31"/>
      <c r="N27" s="37">
        <f>SUM('Fluxo de Caixa'!$B27:$M27)</f>
        <v>19753.030000000002</v>
      </c>
    </row>
    <row r="28" spans="1:14" ht="16.5" customHeight="1" x14ac:dyDescent="0.25">
      <c r="A28" s="29" t="s">
        <v>27</v>
      </c>
      <c r="B28" s="30">
        <v>139534.26</v>
      </c>
      <c r="C28" s="31">
        <v>145618.85</v>
      </c>
      <c r="D28" s="30"/>
      <c r="E28" s="31"/>
      <c r="F28" s="30"/>
      <c r="G28" s="31"/>
      <c r="H28" s="30"/>
      <c r="I28" s="31"/>
      <c r="J28" s="30"/>
      <c r="K28" s="31"/>
      <c r="L28" s="30"/>
      <c r="M28" s="31"/>
      <c r="N28" s="37">
        <f>SUM('Fluxo de Caixa'!$B28:$M28)</f>
        <v>285153.11</v>
      </c>
    </row>
    <row r="29" spans="1:14" ht="16.5" customHeight="1" x14ac:dyDescent="0.25">
      <c r="A29" s="41" t="s">
        <v>44</v>
      </c>
      <c r="B29" s="30">
        <v>111857.07999999999</v>
      </c>
      <c r="C29" s="31">
        <v>113404.51</v>
      </c>
      <c r="D29" s="30"/>
      <c r="E29" s="31"/>
      <c r="F29" s="30"/>
      <c r="G29" s="31"/>
      <c r="H29" s="30"/>
      <c r="I29" s="31"/>
      <c r="J29" s="30"/>
      <c r="K29" s="31"/>
      <c r="L29" s="30"/>
      <c r="M29" s="31"/>
      <c r="N29" s="37">
        <f>SUM('Fluxo de Caixa'!$B29:$M29)</f>
        <v>225261.58999999997</v>
      </c>
    </row>
    <row r="30" spans="1:14" ht="16.5" customHeight="1" x14ac:dyDescent="0.25">
      <c r="A30" s="41" t="s">
        <v>78</v>
      </c>
      <c r="B30" s="38">
        <v>0</v>
      </c>
      <c r="C30" s="31">
        <v>0</v>
      </c>
      <c r="D30" s="30"/>
      <c r="E30" s="31"/>
      <c r="F30" s="30"/>
      <c r="G30" s="31"/>
      <c r="H30" s="30"/>
      <c r="I30" s="31"/>
      <c r="J30" s="30"/>
      <c r="K30" s="31"/>
      <c r="L30" s="30"/>
      <c r="M30" s="40"/>
      <c r="N30" s="37">
        <f>SUM('Fluxo de Caixa'!$B30:$M30)</f>
        <v>0</v>
      </c>
    </row>
    <row r="31" spans="1:14" ht="16.5" customHeight="1" x14ac:dyDescent="0.25">
      <c r="A31" s="41" t="s">
        <v>79</v>
      </c>
      <c r="B31" s="38">
        <v>0</v>
      </c>
      <c r="C31" s="31">
        <v>0</v>
      </c>
      <c r="D31" s="30"/>
      <c r="E31" s="31"/>
      <c r="F31" s="30"/>
      <c r="G31" s="31"/>
      <c r="H31" s="30"/>
      <c r="I31" s="31"/>
      <c r="J31" s="30"/>
      <c r="K31" s="31"/>
      <c r="L31" s="30"/>
      <c r="M31" s="40"/>
      <c r="N31" s="37">
        <f>SUM('Fluxo de Caixa'!$B31:$M31)</f>
        <v>0</v>
      </c>
    </row>
    <row r="32" spans="1:14" s="46" customFormat="1" ht="16.5" customHeight="1" x14ac:dyDescent="0.25">
      <c r="A32" s="42" t="s">
        <v>30</v>
      </c>
      <c r="B32" s="45">
        <v>717671.32000000007</v>
      </c>
      <c r="C32" s="40">
        <v>565861.44000000018</v>
      </c>
      <c r="D32" s="45"/>
      <c r="E32" s="40"/>
      <c r="F32" s="45"/>
      <c r="G32" s="40"/>
      <c r="H32" s="45"/>
      <c r="I32" s="40"/>
      <c r="J32" s="45"/>
      <c r="K32" s="40"/>
      <c r="L32" s="45"/>
      <c r="M32" s="40"/>
      <c r="N32" s="37">
        <f>SUM('Fluxo de Caixa'!$B32:$M32)</f>
        <v>1283532.7600000002</v>
      </c>
    </row>
    <row r="33" spans="1:14" s="46" customFormat="1" ht="16.5" customHeight="1" x14ac:dyDescent="0.25">
      <c r="A33" s="42" t="s">
        <v>35</v>
      </c>
      <c r="B33" s="45">
        <v>411060.57000000012</v>
      </c>
      <c r="C33" s="40">
        <v>427179.41000000015</v>
      </c>
      <c r="D33" s="45"/>
      <c r="E33" s="40"/>
      <c r="F33" s="45"/>
      <c r="G33" s="40"/>
      <c r="H33" s="45"/>
      <c r="I33" s="40"/>
      <c r="J33" s="45"/>
      <c r="K33" s="40"/>
      <c r="L33" s="45"/>
      <c r="M33" s="40"/>
      <c r="N33" s="37">
        <f>SUM('Fluxo de Caixa'!$B33:$M33)</f>
        <v>838239.98000000021</v>
      </c>
    </row>
    <row r="34" spans="1:14" ht="16.5" customHeight="1" x14ac:dyDescent="0.25">
      <c r="A34" s="29" t="s">
        <v>36</v>
      </c>
      <c r="B34" s="30">
        <v>411060.57000000012</v>
      </c>
      <c r="C34" s="31">
        <v>427179.41000000015</v>
      </c>
      <c r="D34" s="30"/>
      <c r="E34" s="31"/>
      <c r="F34" s="30"/>
      <c r="G34" s="31"/>
      <c r="H34" s="30"/>
      <c r="I34" s="31"/>
      <c r="J34" s="30"/>
      <c r="K34" s="31"/>
      <c r="L34" s="30"/>
      <c r="M34" s="31"/>
      <c r="N34" s="37">
        <f>SUM('Fluxo de Caixa'!$B34:$M34)</f>
        <v>838239.98000000021</v>
      </c>
    </row>
    <row r="35" spans="1:14" ht="16.5" customHeight="1" x14ac:dyDescent="0.25">
      <c r="A35" s="29" t="s">
        <v>37</v>
      </c>
      <c r="B35" s="30">
        <v>0</v>
      </c>
      <c r="C35" s="31">
        <v>0</v>
      </c>
      <c r="D35" s="30"/>
      <c r="E35" s="31"/>
      <c r="F35" s="30"/>
      <c r="G35" s="31"/>
      <c r="H35" s="30"/>
      <c r="I35" s="31"/>
      <c r="J35" s="30"/>
      <c r="K35" s="31"/>
      <c r="L35" s="30"/>
      <c r="M35" s="31"/>
      <c r="N35" s="37">
        <f>SUM('Fluxo de Caixa'!$B35:$M35)</f>
        <v>0</v>
      </c>
    </row>
    <row r="36" spans="1:14" ht="16.5" customHeight="1" x14ac:dyDescent="0.25">
      <c r="A36" s="29" t="s">
        <v>38</v>
      </c>
      <c r="B36" s="30">
        <v>306610.75</v>
      </c>
      <c r="C36" s="31">
        <v>138682.03</v>
      </c>
      <c r="D36" s="30"/>
      <c r="E36" s="31"/>
      <c r="F36" s="30"/>
      <c r="G36" s="31"/>
      <c r="H36" s="30"/>
      <c r="I36" s="31"/>
      <c r="J36" s="30"/>
      <c r="K36" s="31"/>
      <c r="L36" s="30"/>
      <c r="M36" s="31"/>
      <c r="N36" s="37">
        <f>SUM('Fluxo de Caixa'!$B36:$M36)</f>
        <v>445292.78</v>
      </c>
    </row>
    <row r="37" spans="1:14" s="46" customFormat="1" ht="16.5" customHeight="1" x14ac:dyDescent="0.25">
      <c r="A37" s="42" t="s">
        <v>15</v>
      </c>
      <c r="B37" s="45">
        <v>545896.97</v>
      </c>
      <c r="C37" s="40">
        <v>355677.86999999994</v>
      </c>
      <c r="D37" s="45"/>
      <c r="E37" s="40"/>
      <c r="F37" s="45"/>
      <c r="G37" s="40"/>
      <c r="H37" s="45"/>
      <c r="I37" s="40"/>
      <c r="J37" s="45"/>
      <c r="K37" s="40"/>
      <c r="L37" s="45"/>
      <c r="M37" s="40"/>
      <c r="N37" s="37">
        <f>SUM('Fluxo de Caixa'!$B37:$M37)</f>
        <v>901574.83999999985</v>
      </c>
    </row>
    <row r="38" spans="1:14" ht="16.5" customHeight="1" x14ac:dyDescent="0.25">
      <c r="A38" s="29" t="s">
        <v>45</v>
      </c>
      <c r="B38" s="30">
        <v>236981.21</v>
      </c>
      <c r="C38" s="31">
        <v>153156.66999999998</v>
      </c>
      <c r="D38" s="30"/>
      <c r="E38" s="31"/>
      <c r="F38" s="30"/>
      <c r="G38" s="31"/>
      <c r="H38" s="30"/>
      <c r="I38" s="31"/>
      <c r="J38" s="30"/>
      <c r="K38" s="31"/>
      <c r="L38" s="30"/>
      <c r="M38" s="31"/>
      <c r="N38" s="37">
        <f>SUM('Fluxo de Caixa'!$B38:$M38)</f>
        <v>390137.88</v>
      </c>
    </row>
    <row r="39" spans="1:14" ht="16.5" customHeight="1" x14ac:dyDescent="0.25">
      <c r="A39" s="29" t="s">
        <v>46</v>
      </c>
      <c r="B39" s="30">
        <v>0</v>
      </c>
      <c r="C39" s="31">
        <v>0</v>
      </c>
      <c r="D39" s="30"/>
      <c r="E39" s="31"/>
      <c r="F39" s="30"/>
      <c r="G39" s="31"/>
      <c r="H39" s="30"/>
      <c r="I39" s="31"/>
      <c r="J39" s="30"/>
      <c r="K39" s="31"/>
      <c r="L39" s="30"/>
      <c r="M39" s="31"/>
      <c r="N39" s="37">
        <f>SUM('Fluxo de Caixa'!$B39:$M39)</f>
        <v>0</v>
      </c>
    </row>
    <row r="40" spans="1:14" ht="16.5" customHeight="1" x14ac:dyDescent="0.25">
      <c r="A40" s="29" t="s">
        <v>47</v>
      </c>
      <c r="B40" s="30">
        <v>308915.75999999995</v>
      </c>
      <c r="C40" s="31">
        <v>202521.19999999995</v>
      </c>
      <c r="D40" s="30"/>
      <c r="E40" s="31"/>
      <c r="F40" s="30"/>
      <c r="G40" s="31"/>
      <c r="H40" s="30"/>
      <c r="I40" s="31"/>
      <c r="J40" s="30"/>
      <c r="K40" s="31"/>
      <c r="L40" s="30"/>
      <c r="M40" s="31"/>
      <c r="N40" s="37">
        <f>SUM('Fluxo de Caixa'!$B40:$M40)</f>
        <v>511436.9599999999</v>
      </c>
    </row>
    <row r="41" spans="1:14" s="46" customFormat="1" ht="16.5" customHeight="1" x14ac:dyDescent="0.25">
      <c r="A41" s="42" t="s">
        <v>48</v>
      </c>
      <c r="B41" s="45">
        <v>84000</v>
      </c>
      <c r="C41" s="40">
        <v>555.30000000000007</v>
      </c>
      <c r="D41" s="45"/>
      <c r="E41" s="40"/>
      <c r="F41" s="45"/>
      <c r="G41" s="40"/>
      <c r="H41" s="45"/>
      <c r="I41" s="40"/>
      <c r="J41" s="45"/>
      <c r="K41" s="40"/>
      <c r="L41" s="45"/>
      <c r="M41" s="40"/>
      <c r="N41" s="37">
        <f>SUM('Fluxo de Caixa'!$B41:$M41)</f>
        <v>84555.3</v>
      </c>
    </row>
    <row r="42" spans="1:14" ht="16.5" customHeight="1" x14ac:dyDescent="0.25">
      <c r="A42" s="29" t="s">
        <v>49</v>
      </c>
      <c r="B42" s="30">
        <v>0</v>
      </c>
      <c r="C42" s="31">
        <v>0</v>
      </c>
      <c r="D42" s="30"/>
      <c r="E42" s="31"/>
      <c r="F42" s="30"/>
      <c r="G42" s="31"/>
      <c r="H42" s="30"/>
      <c r="I42" s="31"/>
      <c r="J42" s="30"/>
      <c r="K42" s="31"/>
      <c r="L42" s="30"/>
      <c r="M42" s="31"/>
      <c r="N42" s="37">
        <f>SUM('Fluxo de Caixa'!$B42:$M42)</f>
        <v>0</v>
      </c>
    </row>
    <row r="43" spans="1:14" ht="16.5" customHeight="1" x14ac:dyDescent="0.25">
      <c r="A43" s="29" t="s">
        <v>50</v>
      </c>
      <c r="B43" s="30">
        <v>84000</v>
      </c>
      <c r="C43" s="31">
        <v>555.30000000000007</v>
      </c>
      <c r="D43" s="30"/>
      <c r="E43" s="31"/>
      <c r="F43" s="30"/>
      <c r="G43" s="31"/>
      <c r="H43" s="30"/>
      <c r="I43" s="31"/>
      <c r="J43" s="30"/>
      <c r="K43" s="31"/>
      <c r="L43" s="30"/>
      <c r="M43" s="31"/>
      <c r="N43" s="37">
        <f>SUM('Fluxo de Caixa'!$B43:$M43)</f>
        <v>84555.3</v>
      </c>
    </row>
    <row r="44" spans="1:14" ht="16.5" customHeight="1" x14ac:dyDescent="0.25">
      <c r="A44" s="29" t="s">
        <v>51</v>
      </c>
      <c r="B44" s="30">
        <v>0</v>
      </c>
      <c r="C44" s="31">
        <v>0</v>
      </c>
      <c r="D44" s="30"/>
      <c r="E44" s="31"/>
      <c r="F44" s="30"/>
      <c r="G44" s="31"/>
      <c r="H44" s="30"/>
      <c r="I44" s="31"/>
      <c r="J44" s="30"/>
      <c r="K44" s="31"/>
      <c r="L44" s="30"/>
      <c r="M44" s="31"/>
      <c r="N44" s="37">
        <f>SUM('Fluxo de Caixa'!$B44:$M44)</f>
        <v>0</v>
      </c>
    </row>
    <row r="45" spans="1:14" ht="16.5" customHeight="1" x14ac:dyDescent="0.25">
      <c r="A45" s="29" t="s">
        <v>52</v>
      </c>
      <c r="B45" s="30">
        <v>96579.410000000018</v>
      </c>
      <c r="C45" s="31">
        <v>99752.23</v>
      </c>
      <c r="D45" s="30"/>
      <c r="E45" s="31"/>
      <c r="F45" s="30"/>
      <c r="G45" s="31"/>
      <c r="H45" s="30"/>
      <c r="I45" s="31"/>
      <c r="J45" s="30"/>
      <c r="K45" s="31"/>
      <c r="L45" s="30"/>
      <c r="M45" s="31"/>
      <c r="N45" s="37">
        <f>SUM('Fluxo de Caixa'!$B45:$M45)</f>
        <v>196331.64</v>
      </c>
    </row>
    <row r="46" spans="1:14" ht="16.5" customHeight="1" x14ac:dyDescent="0.25">
      <c r="A46" s="29" t="s">
        <v>53</v>
      </c>
      <c r="B46" s="30">
        <v>0</v>
      </c>
      <c r="C46" s="31">
        <v>0</v>
      </c>
      <c r="D46" s="30"/>
      <c r="E46" s="31"/>
      <c r="F46" s="30"/>
      <c r="G46" s="31"/>
      <c r="H46" s="30"/>
      <c r="I46" s="31"/>
      <c r="J46" s="30"/>
      <c r="K46" s="31"/>
      <c r="L46" s="30"/>
      <c r="M46" s="31"/>
      <c r="N46" s="37">
        <f>SUM('Fluxo de Caixa'!$B46:$M46)</f>
        <v>0</v>
      </c>
    </row>
    <row r="47" spans="1:14" ht="16.5" customHeight="1" x14ac:dyDescent="0.25">
      <c r="A47" s="41" t="s">
        <v>18</v>
      </c>
      <c r="B47" s="30">
        <v>585.86999999999989</v>
      </c>
      <c r="C47" s="31">
        <v>534.54</v>
      </c>
      <c r="D47" s="30"/>
      <c r="E47" s="31"/>
      <c r="F47" s="30"/>
      <c r="G47" s="31"/>
      <c r="H47" s="30"/>
      <c r="I47" s="31"/>
      <c r="J47" s="30"/>
      <c r="K47" s="31"/>
      <c r="L47" s="30"/>
      <c r="M47" s="31"/>
      <c r="N47" s="37">
        <f>SUM('Fluxo de Caixa'!$B47:$M47)</f>
        <v>1120.4099999999999</v>
      </c>
    </row>
    <row r="48" spans="1:14" ht="16.5" customHeight="1" x14ac:dyDescent="0.25">
      <c r="A48" s="41" t="s">
        <v>16</v>
      </c>
      <c r="B48" s="30">
        <v>338.18</v>
      </c>
      <c r="C48" s="31">
        <v>1438.18</v>
      </c>
      <c r="D48" s="30"/>
      <c r="E48" s="31"/>
      <c r="F48" s="30"/>
      <c r="G48" s="31"/>
      <c r="H48" s="30"/>
      <c r="I48" s="31"/>
      <c r="J48" s="30"/>
      <c r="K48" s="31"/>
      <c r="L48" s="30"/>
      <c r="M48" s="31"/>
      <c r="N48" s="37">
        <f>SUM('Fluxo de Caixa'!$B48:$M48)</f>
        <v>1776.3600000000001</v>
      </c>
    </row>
    <row r="49" spans="1:16" ht="16.5" customHeight="1" x14ac:dyDescent="0.25">
      <c r="A49" s="41" t="s">
        <v>17</v>
      </c>
      <c r="B49" s="30">
        <v>137832.71</v>
      </c>
      <c r="C49" s="31">
        <v>884908.22</v>
      </c>
      <c r="D49" s="30"/>
      <c r="E49" s="31"/>
      <c r="F49" s="30"/>
      <c r="G49" s="31"/>
      <c r="H49" s="30"/>
      <c r="I49" s="31"/>
      <c r="J49" s="30"/>
      <c r="K49" s="31"/>
      <c r="L49" s="30"/>
      <c r="M49" s="31"/>
      <c r="N49" s="37">
        <f>SUM('Fluxo de Caixa'!$B49:$M49)</f>
        <v>1022740.9299999999</v>
      </c>
    </row>
    <row r="50" spans="1:16" ht="16.5" customHeight="1" x14ac:dyDescent="0.25">
      <c r="A50" s="41" t="s">
        <v>54</v>
      </c>
      <c r="B50" s="30">
        <v>173110.95</v>
      </c>
      <c r="C50" s="31">
        <v>89571.61</v>
      </c>
      <c r="D50" s="30"/>
      <c r="E50" s="31"/>
      <c r="F50" s="30"/>
      <c r="G50" s="31"/>
      <c r="H50" s="30"/>
      <c r="I50" s="31"/>
      <c r="J50" s="30"/>
      <c r="K50" s="31"/>
      <c r="L50" s="30"/>
      <c r="M50" s="31"/>
      <c r="N50" s="37">
        <f>SUM('Fluxo de Caixa'!$B50:$M50)</f>
        <v>262682.56</v>
      </c>
    </row>
    <row r="51" spans="1:16" ht="16.5" customHeight="1" x14ac:dyDescent="0.25">
      <c r="A51" s="41" t="s">
        <v>55</v>
      </c>
      <c r="B51" s="30">
        <v>0</v>
      </c>
      <c r="C51" s="31">
        <v>0</v>
      </c>
      <c r="D51" s="30"/>
      <c r="E51" s="31"/>
      <c r="F51" s="30"/>
      <c r="G51" s="31"/>
      <c r="H51" s="30"/>
      <c r="I51" s="31"/>
      <c r="J51" s="30"/>
      <c r="K51" s="31"/>
      <c r="L51" s="30"/>
      <c r="M51" s="31"/>
      <c r="N51" s="37">
        <f>SUM('Fluxo de Caixa'!$B51:$M51)</f>
        <v>0</v>
      </c>
    </row>
    <row r="52" spans="1:16" s="46" customFormat="1" ht="16.5" customHeight="1" x14ac:dyDescent="0.25">
      <c r="A52" s="42" t="s">
        <v>56</v>
      </c>
      <c r="B52" s="45">
        <v>3921792.2600000002</v>
      </c>
      <c r="C52" s="40">
        <v>3856859.11</v>
      </c>
      <c r="D52" s="45"/>
      <c r="E52" s="40"/>
      <c r="F52" s="45"/>
      <c r="G52" s="40"/>
      <c r="H52" s="45"/>
      <c r="I52" s="40"/>
      <c r="J52" s="45"/>
      <c r="K52" s="40"/>
      <c r="L52" s="45"/>
      <c r="M52" s="40"/>
      <c r="N52" s="37">
        <f>SUM('Fluxo de Caixa'!$B52:$M52)</f>
        <v>7778651.3700000001</v>
      </c>
    </row>
    <row r="53" spans="1:16" s="46" customFormat="1" ht="16.5" customHeight="1" x14ac:dyDescent="0.25">
      <c r="A53" s="42" t="s">
        <v>57</v>
      </c>
      <c r="B53" s="45">
        <v>-165324.24000000069</v>
      </c>
      <c r="C53" s="40">
        <v>-860510.31</v>
      </c>
      <c r="D53" s="45"/>
      <c r="E53" s="40"/>
      <c r="F53" s="45"/>
      <c r="G53" s="40"/>
      <c r="H53" s="45"/>
      <c r="I53" s="40"/>
      <c r="J53" s="45"/>
      <c r="K53" s="40"/>
      <c r="L53" s="45"/>
      <c r="M53" s="40"/>
      <c r="N53" s="37">
        <f>SUM('Fluxo de Caixa'!$B53:$M53)</f>
        <v>-1025834.5500000007</v>
      </c>
    </row>
    <row r="54" spans="1:16" s="46" customFormat="1" ht="24.95" customHeight="1" thickBot="1" x14ac:dyDescent="0.3">
      <c r="A54" s="48" t="s">
        <v>58</v>
      </c>
      <c r="B54" s="49">
        <v>3719165.8699999987</v>
      </c>
      <c r="C54" s="50">
        <v>2858655.5599999982</v>
      </c>
      <c r="D54" s="49"/>
      <c r="E54" s="50"/>
      <c r="F54" s="49"/>
      <c r="G54" s="50"/>
      <c r="H54" s="49"/>
      <c r="I54" s="50"/>
      <c r="J54" s="49"/>
      <c r="K54" s="50"/>
      <c r="L54" s="49"/>
      <c r="M54" s="50"/>
      <c r="N54" s="51"/>
      <c r="P54" s="52"/>
    </row>
    <row r="55" spans="1:16" ht="15.75" thickBot="1" x14ac:dyDescent="0.3">
      <c r="B55" s="53"/>
      <c r="C55" s="54"/>
      <c r="D55" s="55"/>
      <c r="E55" s="55"/>
      <c r="I55" s="55"/>
      <c r="J55" s="55"/>
      <c r="K55" s="55"/>
      <c r="L55" s="55"/>
      <c r="N55" s="78"/>
      <c r="P55" s="53"/>
    </row>
    <row r="56" spans="1:16" ht="30" customHeight="1" x14ac:dyDescent="0.25">
      <c r="A56" s="20" t="s">
        <v>80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7"/>
      <c r="N56" s="58"/>
    </row>
    <row r="57" spans="1:16" s="63" customFormat="1" ht="15.75" thickBot="1" x14ac:dyDescent="0.3">
      <c r="A57" s="59" t="s">
        <v>19</v>
      </c>
      <c r="B57" s="60" t="s">
        <v>6</v>
      </c>
      <c r="C57" s="61" t="s">
        <v>7</v>
      </c>
      <c r="D57" s="60" t="s">
        <v>8</v>
      </c>
      <c r="E57" s="61" t="s">
        <v>9</v>
      </c>
      <c r="F57" s="60" t="s">
        <v>10</v>
      </c>
      <c r="G57" s="61" t="s">
        <v>23</v>
      </c>
      <c r="H57" s="60" t="s">
        <v>24</v>
      </c>
      <c r="I57" s="61" t="s">
        <v>0</v>
      </c>
      <c r="J57" s="60" t="s">
        <v>1</v>
      </c>
      <c r="K57" s="61" t="s">
        <v>3</v>
      </c>
      <c r="L57" s="60" t="s">
        <v>4</v>
      </c>
      <c r="M57" s="62" t="s">
        <v>5</v>
      </c>
    </row>
    <row r="58" spans="1:16" ht="15.75" thickBot="1" x14ac:dyDescent="0.3">
      <c r="A58" s="64" t="s">
        <v>21</v>
      </c>
      <c r="B58" s="65">
        <v>2000</v>
      </c>
      <c r="C58" s="66">
        <v>2000</v>
      </c>
      <c r="D58" s="65"/>
      <c r="E58" s="66"/>
      <c r="F58" s="13"/>
      <c r="G58" s="16"/>
      <c r="H58" s="65"/>
      <c r="I58" s="66"/>
      <c r="J58" s="67"/>
      <c r="K58" s="66"/>
      <c r="L58" s="68"/>
      <c r="M58" s="69"/>
      <c r="N58" s="100"/>
    </row>
    <row r="59" spans="1:16" ht="15.75" thickBot="1" x14ac:dyDescent="0.3">
      <c r="A59" s="64" t="s">
        <v>22</v>
      </c>
      <c r="B59" s="65">
        <v>3717165.8700000006</v>
      </c>
      <c r="C59" s="66">
        <v>2856655.5600000005</v>
      </c>
      <c r="D59" s="65"/>
      <c r="E59" s="66"/>
      <c r="F59" s="14"/>
      <c r="G59" s="16"/>
      <c r="H59" s="70"/>
      <c r="I59" s="66"/>
      <c r="J59" s="67"/>
      <c r="K59" s="66"/>
      <c r="L59" s="68"/>
      <c r="M59" s="69"/>
      <c r="N59" s="100"/>
    </row>
    <row r="60" spans="1:16" ht="16.5" customHeight="1" thickBot="1" x14ac:dyDescent="0.3">
      <c r="A60" s="64" t="s">
        <v>59</v>
      </c>
      <c r="B60" s="65">
        <v>0</v>
      </c>
      <c r="C60" s="66">
        <v>0</v>
      </c>
      <c r="D60" s="65"/>
      <c r="E60" s="66"/>
      <c r="F60" s="15"/>
      <c r="G60" s="16"/>
      <c r="H60" s="65"/>
      <c r="I60" s="66"/>
      <c r="J60" s="71"/>
      <c r="K60" s="66"/>
      <c r="L60" s="65"/>
      <c r="M60" s="69"/>
    </row>
    <row r="61" spans="1:16" s="63" customFormat="1" ht="16.5" customHeight="1" thickBot="1" x14ac:dyDescent="0.3">
      <c r="A61" s="72" t="s">
        <v>2</v>
      </c>
      <c r="B61" s="73">
        <f>SUM(B58:B60)</f>
        <v>3719165.8700000006</v>
      </c>
      <c r="C61" s="74">
        <f t="shared" ref="C61:M61" si="0">SUM(C58:C60)</f>
        <v>2858655.5600000005</v>
      </c>
      <c r="D61" s="73">
        <f t="shared" si="0"/>
        <v>0</v>
      </c>
      <c r="E61" s="74">
        <f t="shared" si="0"/>
        <v>0</v>
      </c>
      <c r="F61" s="73">
        <f t="shared" si="0"/>
        <v>0</v>
      </c>
      <c r="G61" s="74">
        <f t="shared" si="0"/>
        <v>0</v>
      </c>
      <c r="H61" s="73">
        <f t="shared" si="0"/>
        <v>0</v>
      </c>
      <c r="I61" s="74">
        <f t="shared" si="0"/>
        <v>0</v>
      </c>
      <c r="J61" s="73">
        <f t="shared" si="0"/>
        <v>0</v>
      </c>
      <c r="K61" s="74">
        <f t="shared" si="0"/>
        <v>0</v>
      </c>
      <c r="L61" s="73">
        <f t="shared" si="0"/>
        <v>0</v>
      </c>
      <c r="M61" s="75">
        <f t="shared" si="0"/>
        <v>0</v>
      </c>
    </row>
    <row r="62" spans="1:16" ht="15.75" thickBot="1" x14ac:dyDescent="0.3">
      <c r="A62" s="76"/>
      <c r="B62" s="77"/>
      <c r="C62" s="77"/>
      <c r="D62" s="78"/>
      <c r="E62" s="78"/>
      <c r="F62" s="77"/>
      <c r="G62" s="78"/>
      <c r="H62" s="77"/>
      <c r="I62" s="78"/>
      <c r="J62" s="77"/>
      <c r="K62" s="77"/>
      <c r="L62" s="78"/>
      <c r="M62" s="78"/>
      <c r="N62" s="101"/>
    </row>
    <row r="63" spans="1:16" ht="24.95" customHeight="1" x14ac:dyDescent="0.25">
      <c r="A63" s="19" t="s">
        <v>60</v>
      </c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80"/>
    </row>
    <row r="64" spans="1:16" s="63" customFormat="1" ht="15.75" thickBot="1" x14ac:dyDescent="0.3">
      <c r="A64" s="59" t="s">
        <v>19</v>
      </c>
      <c r="B64" s="81" t="s">
        <v>6</v>
      </c>
      <c r="C64" s="82" t="s">
        <v>7</v>
      </c>
      <c r="D64" s="81" t="s">
        <v>8</v>
      </c>
      <c r="E64" s="82" t="s">
        <v>9</v>
      </c>
      <c r="F64" s="81" t="s">
        <v>10</v>
      </c>
      <c r="G64" s="82" t="s">
        <v>23</v>
      </c>
      <c r="H64" s="81" t="s">
        <v>24</v>
      </c>
      <c r="I64" s="82" t="s">
        <v>0</v>
      </c>
      <c r="J64" s="81" t="s">
        <v>1</v>
      </c>
      <c r="K64" s="82" t="s">
        <v>3</v>
      </c>
      <c r="L64" s="81" t="s">
        <v>4</v>
      </c>
      <c r="M64" s="83" t="s">
        <v>5</v>
      </c>
    </row>
    <row r="65" spans="1:14" ht="15.75" thickBot="1" x14ac:dyDescent="0.3">
      <c r="A65" s="64" t="s">
        <v>17</v>
      </c>
      <c r="B65" s="84">
        <v>989635.34000000008</v>
      </c>
      <c r="C65" s="85">
        <v>142874.56</v>
      </c>
      <c r="D65" s="84"/>
      <c r="E65" s="85"/>
      <c r="F65" s="13"/>
      <c r="G65" s="17"/>
      <c r="H65" s="84"/>
      <c r="I65" s="85"/>
      <c r="J65" s="67"/>
      <c r="K65" s="85"/>
      <c r="L65" s="84"/>
      <c r="M65" s="86"/>
    </row>
    <row r="66" spans="1:14" ht="15.75" thickBot="1" x14ac:dyDescent="0.3">
      <c r="A66" s="64" t="s">
        <v>31</v>
      </c>
      <c r="B66" s="87">
        <v>2729530.5300000003</v>
      </c>
      <c r="C66" s="85">
        <v>2715781</v>
      </c>
      <c r="D66" s="87"/>
      <c r="E66" s="85"/>
      <c r="F66" s="14"/>
      <c r="G66" s="18"/>
      <c r="H66" s="87"/>
      <c r="I66" s="85"/>
      <c r="J66" s="67"/>
      <c r="K66" s="85"/>
      <c r="L66" s="87"/>
      <c r="M66" s="86"/>
    </row>
    <row r="67" spans="1:14" s="23" customFormat="1" ht="15.75" thickBot="1" x14ac:dyDescent="0.3">
      <c r="A67" s="88" t="s">
        <v>2</v>
      </c>
      <c r="B67" s="89">
        <f>SUM(B65:B66)</f>
        <v>3719165.87</v>
      </c>
      <c r="C67" s="74">
        <f t="shared" ref="C67:M67" si="1">SUM(C65:C66)</f>
        <v>2858655.56</v>
      </c>
      <c r="D67" s="89">
        <f t="shared" si="1"/>
        <v>0</v>
      </c>
      <c r="E67" s="74">
        <f t="shared" si="1"/>
        <v>0</v>
      </c>
      <c r="F67" s="89">
        <f t="shared" si="1"/>
        <v>0</v>
      </c>
      <c r="G67" s="74">
        <f t="shared" si="1"/>
        <v>0</v>
      </c>
      <c r="H67" s="89">
        <f t="shared" si="1"/>
        <v>0</v>
      </c>
      <c r="I67" s="74">
        <f t="shared" si="1"/>
        <v>0</v>
      </c>
      <c r="J67" s="89">
        <f t="shared" si="1"/>
        <v>0</v>
      </c>
      <c r="K67" s="74">
        <f t="shared" si="1"/>
        <v>0</v>
      </c>
      <c r="L67" s="89">
        <f t="shared" si="1"/>
        <v>0</v>
      </c>
      <c r="M67" s="75">
        <f t="shared" si="1"/>
        <v>0</v>
      </c>
      <c r="N67" s="63"/>
    </row>
    <row r="68" spans="1:14" ht="15.75" thickBot="1" x14ac:dyDescent="0.3">
      <c r="A68" s="90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</row>
    <row r="69" spans="1:14" ht="30" customHeight="1" x14ac:dyDescent="0.25">
      <c r="A69" s="20" t="s">
        <v>81</v>
      </c>
      <c r="B69" s="56"/>
      <c r="C69" s="56"/>
      <c r="D69" s="92"/>
      <c r="E69" s="56"/>
      <c r="F69" s="56"/>
      <c r="G69" s="56"/>
      <c r="H69" s="56"/>
      <c r="I69" s="56"/>
      <c r="J69" s="56"/>
      <c r="K69" s="56"/>
      <c r="L69" s="56"/>
      <c r="M69" s="57"/>
    </row>
    <row r="70" spans="1:14" x14ac:dyDescent="0.25">
      <c r="A70" s="93" t="s">
        <v>19</v>
      </c>
      <c r="B70" s="120" t="s">
        <v>29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1"/>
    </row>
    <row r="71" spans="1:14" ht="150" customHeight="1" x14ac:dyDescent="0.25">
      <c r="A71" s="94" t="s">
        <v>6</v>
      </c>
      <c r="B71" s="105" t="s">
        <v>83</v>
      </c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7"/>
    </row>
    <row r="72" spans="1:14" ht="129.94999999999999" customHeight="1" thickBot="1" x14ac:dyDescent="0.3">
      <c r="A72" s="95" t="s">
        <v>7</v>
      </c>
      <c r="B72" s="113" t="s">
        <v>84</v>
      </c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5"/>
    </row>
    <row r="73" spans="1:14" ht="99.95" customHeight="1" thickBot="1" x14ac:dyDescent="0.3">
      <c r="A73" s="96" t="s">
        <v>8</v>
      </c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7"/>
    </row>
    <row r="74" spans="1:14" ht="99.95" customHeight="1" thickBot="1" x14ac:dyDescent="0.3">
      <c r="A74" s="95" t="s">
        <v>9</v>
      </c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9"/>
    </row>
    <row r="75" spans="1:14" ht="99.95" customHeight="1" thickBot="1" x14ac:dyDescent="0.3">
      <c r="A75" s="96" t="s">
        <v>10</v>
      </c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7"/>
    </row>
    <row r="76" spans="1:14" ht="99.95" customHeight="1" thickBot="1" x14ac:dyDescent="0.3">
      <c r="A76" s="95" t="s">
        <v>23</v>
      </c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2"/>
    </row>
    <row r="77" spans="1:14" ht="99.95" customHeight="1" x14ac:dyDescent="0.25">
      <c r="A77" s="96" t="s">
        <v>24</v>
      </c>
      <c r="B77" s="105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7"/>
    </row>
    <row r="78" spans="1:14" ht="99.95" customHeight="1" x14ac:dyDescent="0.25">
      <c r="A78" s="95" t="s">
        <v>0</v>
      </c>
      <c r="B78" s="113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5"/>
    </row>
    <row r="79" spans="1:14" ht="99.95" customHeight="1" x14ac:dyDescent="0.25">
      <c r="A79" s="96" t="s">
        <v>1</v>
      </c>
      <c r="B79" s="105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7"/>
    </row>
    <row r="80" spans="1:14" ht="99.95" customHeight="1" x14ac:dyDescent="0.25">
      <c r="A80" s="95" t="s">
        <v>3</v>
      </c>
      <c r="B80" s="113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5"/>
    </row>
    <row r="81" spans="1:13" ht="99.95" customHeight="1" x14ac:dyDescent="0.25">
      <c r="A81" s="96" t="s">
        <v>4</v>
      </c>
      <c r="B81" s="105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7"/>
    </row>
    <row r="82" spans="1:13" ht="99.95" customHeight="1" thickBot="1" x14ac:dyDescent="0.3">
      <c r="A82" s="97" t="s">
        <v>5</v>
      </c>
      <c r="B82" s="108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10"/>
    </row>
  </sheetData>
  <protectedRanges>
    <protectedRange sqref="M3:M4" name="Intervalo1"/>
    <protectedRange sqref="B58:B59" name="Intervalo3_1_4"/>
    <protectedRange sqref="C58:C59" name="Intervalo3_1_1_1"/>
    <protectedRange sqref="B72:M72" name="Intervalo5_1"/>
    <protectedRange sqref="H58:H59" name="Intervalo3_1_7"/>
    <protectedRange sqref="B77:M77" name="Intervalo5_2_6"/>
    <protectedRange sqref="I58:I59" name="Intervalo3_1_1"/>
    <protectedRange sqref="I65" name="Intervalo3_1_9"/>
    <protectedRange sqref="B78:M78" name="Intervalo5_2_2"/>
    <protectedRange sqref="B81:M81" name="Intervalo5_2_1_1"/>
    <protectedRange sqref="B68:M68" name="Intervalo5_2_5_1"/>
    <protectedRange sqref="D58:D59" name="Intervalo3_1_2"/>
    <protectedRange sqref="B73:M73" name="Intervalo5_2_5"/>
    <protectedRange sqref="E58:E59" name="Intervalo3_1_8"/>
    <protectedRange sqref="B74:M74" name="Intervalo5_2_7"/>
    <protectedRange sqref="F58:F59" name="Intervalo3_1_5"/>
    <protectedRange sqref="B75:M75" name="Intervalo5_2_8"/>
    <protectedRange sqref="G58:G59" name="Intervalo3_1"/>
    <protectedRange sqref="B76:M76" name="Intervalo5_2"/>
    <protectedRange sqref="J58:J59" name="Intervalo3_1_6"/>
    <protectedRange sqref="B79:M79" name="Intervalo5_2_1"/>
    <protectedRange sqref="B80:M80" name="Intervalo5_2_3"/>
  </protectedRanges>
  <mergeCells count="14">
    <mergeCell ref="K1:M1"/>
    <mergeCell ref="B81:M81"/>
    <mergeCell ref="B82:M82"/>
    <mergeCell ref="B76:M76"/>
    <mergeCell ref="B77:M77"/>
    <mergeCell ref="B78:M78"/>
    <mergeCell ref="B79:M79"/>
    <mergeCell ref="B80:M80"/>
    <mergeCell ref="B71:M71"/>
    <mergeCell ref="B72:M72"/>
    <mergeCell ref="B73:M73"/>
    <mergeCell ref="B74:M74"/>
    <mergeCell ref="B75:M75"/>
    <mergeCell ref="B70:M70"/>
  </mergeCells>
  <dataValidations count="2">
    <dataValidation type="custom" allowBlank="1" showInputMessage="1" showErrorMessage="1" error="CORRIGIR" sqref="D59:G59 J59" xr:uid="{00000000-0002-0000-0000-000000000000}">
      <formula1>$P$54=0</formula1>
    </dataValidation>
    <dataValidation type="custom" allowBlank="1" showInputMessage="1" showErrorMessage="1" error="CORRIGIR" sqref="D66:G66 J66" xr:uid="{00000000-0002-0000-0000-000001000000}">
      <formula1>$P$61=0</formula1>
    </dataValidation>
  </dataValidations>
  <pageMargins left="0.19685039370078741" right="0.19685039370078741" top="0.78740157480314965" bottom="0.78740157480314965" header="0.19685039370078741" footer="0.31496062992125984"/>
  <pageSetup paperSize="9" scale="50" fitToHeight="0" orientation="landscape" r:id="rId1"/>
  <headerFooter>
    <oddHeader>&amp;L&amp;G&amp;C&amp;"-,Negrito"&amp;14RELATÓRIO - GESTÃO EM SAÚDE
RELATÓRIO - DEMONSTRATIVO DO FLUXO DE CAIXA
CENTRO DE REFERÊNCIA DA SAÚDE DA MULHER - MATER 
- PERÍODO: 2025
&amp;R&amp;G</oddHeader>
    <oddFooter xml:space="preserve">&amp;C&amp;12 Rua Galileu Galilei nº 1800 sala 203 – Bairro Condomínio Itamaraty –14024-193 – Ribeirão Preto – SP
Fone: (16) 3505 8152 – E-mail: pcontas@faepa.br
CNPJ 57.722.118/0005-74 – Sede Administrativa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"/>
  <sheetViews>
    <sheetView workbookViewId="0">
      <selection activeCell="I7" sqref="I7"/>
    </sheetView>
  </sheetViews>
  <sheetFormatPr defaultRowHeight="15" x14ac:dyDescent="0.25"/>
  <cols>
    <col min="1" max="2" width="27.42578125" customWidth="1"/>
    <col min="3" max="3" width="25.140625" style="3" customWidth="1"/>
    <col min="5" max="5" width="10.5703125" bestFit="1" customWidth="1"/>
    <col min="7" max="7" width="10.5703125" bestFit="1" customWidth="1"/>
  </cols>
  <sheetData>
    <row r="1" spans="1:13" ht="15.75" x14ac:dyDescent="0.25">
      <c r="A1" s="10" t="s">
        <v>25</v>
      </c>
      <c r="B1" s="123" t="s">
        <v>75</v>
      </c>
      <c r="C1" s="124"/>
    </row>
    <row r="2" spans="1:13" ht="15.75" x14ac:dyDescent="0.25">
      <c r="A2" s="11" t="s">
        <v>74</v>
      </c>
      <c r="B2" s="11" t="s">
        <v>73</v>
      </c>
      <c r="C2" s="12" t="s">
        <v>72</v>
      </c>
    </row>
    <row r="3" spans="1:13" x14ac:dyDescent="0.25">
      <c r="A3" s="7"/>
      <c r="B3" s="7"/>
      <c r="C3" s="5"/>
    </row>
    <row r="4" spans="1:13" ht="15.75" x14ac:dyDescent="0.25">
      <c r="A4" s="8" t="s">
        <v>71</v>
      </c>
      <c r="B4" s="5">
        <v>0</v>
      </c>
      <c r="C4" s="5">
        <v>13860</v>
      </c>
      <c r="E4" s="1"/>
    </row>
    <row r="5" spans="1:13" ht="15.75" x14ac:dyDescent="0.25">
      <c r="A5" s="4" t="s">
        <v>41</v>
      </c>
      <c r="B5" s="5">
        <v>2853912.55</v>
      </c>
      <c r="C5" s="5">
        <v>2867772.55</v>
      </c>
      <c r="E5" s="1"/>
      <c r="G5" s="1"/>
    </row>
    <row r="6" spans="1:13" ht="15.75" x14ac:dyDescent="0.25">
      <c r="A6" s="8" t="s">
        <v>30</v>
      </c>
      <c r="B6" s="5">
        <v>558867.47</v>
      </c>
      <c r="C6" s="5">
        <v>572727.47</v>
      </c>
      <c r="E6" s="1"/>
      <c r="G6" s="1"/>
    </row>
    <row r="7" spans="1:13" ht="15.75" x14ac:dyDescent="0.25">
      <c r="A7" s="8" t="s">
        <v>38</v>
      </c>
      <c r="B7" s="5">
        <v>164471.18</v>
      </c>
      <c r="C7" s="5">
        <v>178331.18</v>
      </c>
      <c r="E7" s="1"/>
    </row>
    <row r="8" spans="1:13" ht="15.75" x14ac:dyDescent="0.25">
      <c r="A8" s="4" t="s">
        <v>56</v>
      </c>
      <c r="B8" s="5">
        <v>2727868.2199999997</v>
      </c>
      <c r="C8" s="5">
        <v>2741728.2199999997</v>
      </c>
      <c r="E8" s="1"/>
    </row>
    <row r="9" spans="1:13" x14ac:dyDescent="0.25">
      <c r="A9" s="7"/>
      <c r="B9" s="7"/>
      <c r="C9" s="5"/>
    </row>
    <row r="10" spans="1:13" ht="15.75" x14ac:dyDescent="0.25">
      <c r="A10" s="6" t="s">
        <v>28</v>
      </c>
      <c r="B10" s="7"/>
      <c r="C10" s="5"/>
    </row>
    <row r="11" spans="1:13" ht="144.75" customHeight="1" x14ac:dyDescent="0.25">
      <c r="A11" s="9" t="s">
        <v>9</v>
      </c>
      <c r="B11" s="122" t="s">
        <v>76</v>
      </c>
      <c r="C11" s="122"/>
      <c r="D11" s="2"/>
      <c r="E11" s="2"/>
      <c r="F11" s="2"/>
      <c r="G11" s="2"/>
      <c r="H11" s="2"/>
      <c r="I11" s="2"/>
      <c r="J11" s="2"/>
      <c r="K11" s="2"/>
      <c r="L11" s="2"/>
      <c r="M11" s="2"/>
    </row>
  </sheetData>
  <protectedRanges>
    <protectedRange sqref="B11:M11" name="Intervalo5_2"/>
  </protectedRanges>
  <mergeCells count="2">
    <mergeCell ref="B11:C11"/>
    <mergeCell ref="B1:C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Fluxo de Caixa</vt:lpstr>
      <vt:lpstr>DE-PARA 052023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f0204</dc:creator>
  <cp:lastModifiedBy>Eduardo Rodrigues de Oliveira</cp:lastModifiedBy>
  <cp:lastPrinted>2025-01-03T16:48:56Z</cp:lastPrinted>
  <dcterms:created xsi:type="dcterms:W3CDTF">2008-07-21T21:08:00Z</dcterms:created>
  <dcterms:modified xsi:type="dcterms:W3CDTF">2025-03-05T20:09:17Z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1987554530</vt:i4>
  </property>
  <property fmtid="{D5CDD505-2E9C-101B-9397-08002B2CF9AE}" pid="3" name="_NewReviewCycle">
    <vt:lpwstr/>
  </property>
  <property fmtid="{D5CDD505-2E9C-101B-9397-08002B2CF9AE}" pid="4" name="_EmailSubject">
    <vt:lpwstr>prestação contas 11 2008.xls</vt:lpwstr>
  </property>
  <property fmtid="{D5CDD505-2E9C-101B-9397-08002B2CF9AE}" pid="5" name="_AuthorEmail">
    <vt:lpwstr>scofaepa@hcrp.fmrp.usp.br</vt:lpwstr>
  </property>
  <property fmtid="{D5CDD505-2E9C-101B-9397-08002B2CF9AE}" pid="6" name="_AuthorEmailDisplayName">
    <vt:lpwstr>Rita Osorio</vt:lpwstr>
  </property>
  <property fmtid="{D5CDD505-2E9C-101B-9397-08002B2CF9AE}" pid="7" name="_PreviousAdHocReviewCycleID">
    <vt:i4>1920450804</vt:i4>
  </property>
  <property fmtid="{D5CDD505-2E9C-101B-9397-08002B2CF9AE}" pid="8" name="_ReviewingToolsShownOnce">
    <vt:lpwstr/>
  </property>
</Properties>
</file>