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6.  AME TAQUARITINGA\AME TQ 2025\Fluxo de Caixa e Resultado Operacional\"/>
    </mc:Choice>
  </mc:AlternateContent>
  <xr:revisionPtr revIDLastSave="0" documentId="13_ncr:1_{FBC3DE80-FA4A-4965-91E5-FD2A634A7615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8" i="35" l="1"/>
  <c r="N9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7" i="35" l="1"/>
  <c r="N6" i="35"/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5" i="35"/>
</calcChain>
</file>

<file path=xl/sharedStrings.xml><?xml version="1.0" encoding="utf-8"?>
<sst xmlns="http://schemas.openxmlformats.org/spreadsheetml/2006/main" count="146" uniqueCount="84">
  <si>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</si>
  <si>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</si>
  <si>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</si>
  <si>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</si>
  <si>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</si>
  <si>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</si>
  <si>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</si>
  <si>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</si>
  <si>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</si>
  <si>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</si>
  <si>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</si>
  <si>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</si>
  <si>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</si>
  <si>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</si>
  <si>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</si>
  <si>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</si>
  <si>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</si>
  <si>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</si>
  <si>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</si>
  <si>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</si>
  <si>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</si>
  <si>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</si>
  <si>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</si>
  <si>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</si>
  <si>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</si>
  <si>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</si>
  <si>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</si>
  <si>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</si>
  <si>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</si>
  <si>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</si>
  <si>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</si>
  <si>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</si>
  <si>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</si>
  <si>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</si>
  <si>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</si>
  <si>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</si>
  <si>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</si>
  <si>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</si>
  <si>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</si>
  <si>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</si>
  <si>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</si>
  <si>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</si>
  <si>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</si>
  <si>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</si>
  <si>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</si>
  <si>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</si>
  <si>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</si>
  <si>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</si>
  <si>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</si>
  <si>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</si>
  <si>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</si>
  <si>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</si>
  <si>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</si>
  <si>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</si>
  <si>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</si>
  <si>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</si>
  <si>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</si>
  <si>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</si>
  <si>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</si>
  <si>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</si>
  <si>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</si>
  <si>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</si>
  <si>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</si>
  <si>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</si>
  <si>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</si>
  <si>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</si>
  <si>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</si>
  <si>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</si>
  <si>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</si>
  <si>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</si>
  <si>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</si>
  <si>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</si>
  <si>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</si>
  <si>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</si>
  <si>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</si>
  <si>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t>-</t>
  </si>
  <si>
    <t>711 - Piso de Enfermagem (Recurso do Ministério da Saúde) - DCO</t>
  </si>
  <si>
    <t>Repasse de recursos do Ministério da Saúde</t>
  </si>
  <si>
    <t>Despesa de recursos do Ministério da Saúde</t>
  </si>
  <si>
    <r>
      <rPr>
        <b/>
        <sz val="11"/>
        <rFont val="Calibri"/>
        <family val="2"/>
        <scheme val="minor"/>
      </rPr>
      <t>"Outras Despesas com pessoal" R$ 195,34</t>
    </r>
    <r>
      <rPr>
        <sz val="11"/>
        <rFont val="Calibri"/>
        <family val="2"/>
        <scheme val="minor"/>
      </rPr>
      <t xml:space="preserve">
- Contribuição sindical R$ 195,34</t>
    </r>
  </si>
  <si>
    <r>
      <rPr>
        <b/>
        <sz val="11"/>
        <color theme="1"/>
        <rFont val="Calibri"/>
        <family val="2"/>
        <scheme val="minor"/>
      </rPr>
      <t>"Outras Despesas com Pessoal" R$ 28.145,67</t>
    </r>
    <r>
      <rPr>
        <sz val="11"/>
        <color theme="1"/>
        <rFont val="Calibri"/>
        <family val="2"/>
        <scheme val="minor"/>
      </rPr>
      <t xml:space="preserve">
- Sindical R$ 675,34
- Convênio Médico R$ 27.470,33</t>
    </r>
  </si>
  <si>
    <r>
      <rPr>
        <b/>
        <sz val="11"/>
        <rFont val="Calibri"/>
        <family val="2"/>
        <scheme val="minor"/>
      </rPr>
      <t>"Outras Despesas com Pessoal" R$ 3.385,66</t>
    </r>
    <r>
      <rPr>
        <sz val="11"/>
        <rFont val="Calibri"/>
        <family val="2"/>
        <scheme val="minor"/>
      </rPr>
      <t xml:space="preserve">
- Sindical R$ 934,34
- Convênio Médico R$ 2.451,32</t>
    </r>
  </si>
  <si>
    <r>
      <rPr>
        <b/>
        <sz val="11"/>
        <color theme="1"/>
        <rFont val="Calibri"/>
        <family val="2"/>
        <scheme val="minor"/>
      </rPr>
      <t>"Outras Receitas" R$ 1,00</t>
    </r>
    <r>
      <rPr>
        <sz val="11"/>
        <color theme="1"/>
        <rFont val="Calibri"/>
        <family val="2"/>
        <scheme val="minor"/>
      </rPr>
      <t xml:space="preserve">
- INDEVIDO NESTA CONTA - TRANSFERÊNCIA REALIZADA PARA TESTAR A CONTA R$ 1,00
</t>
    </r>
    <r>
      <rPr>
        <b/>
        <sz val="11"/>
        <color theme="1"/>
        <rFont val="Calibri"/>
        <family val="2"/>
        <scheme val="minor"/>
      </rPr>
      <t>"Outras Despesas com Pessoal" R$ 9.334,62</t>
    </r>
    <r>
      <rPr>
        <sz val="11"/>
        <color theme="1"/>
        <rFont val="Calibri"/>
        <family val="2"/>
        <scheme val="minor"/>
      </rPr>
      <t xml:space="preserve">
- Empréstimo consignado R$ 1.576,19
- Sindical R$ 970,27
- Convênio Médico R$ 6.788,16</t>
    </r>
    <r>
      <rPr>
        <b/>
        <sz val="11"/>
        <color theme="1"/>
        <rFont val="Calibri"/>
        <family val="2"/>
        <scheme val="minor"/>
      </rPr>
      <t xml:space="preserve">
"Financeiras" R$ 0,64:
</t>
    </r>
    <r>
      <rPr>
        <sz val="11"/>
        <color theme="1"/>
        <rFont val="Calibri"/>
        <family val="2"/>
        <scheme val="minor"/>
      </rPr>
      <t>- Juros pagos: R$ 0,64</t>
    </r>
  </si>
  <si>
    <r>
      <rPr>
        <b/>
        <sz val="11"/>
        <rFont val="Calibri"/>
        <family val="2"/>
        <scheme val="minor"/>
      </rPr>
      <t>"Outras Despesas com Pessoal" R$ 13.673,39</t>
    </r>
    <r>
      <rPr>
        <sz val="11"/>
        <rFont val="Calibri"/>
        <family val="2"/>
        <scheme val="minor"/>
      </rPr>
      <t xml:space="preserve">
- Empréstimo consignado R$ 5.240,03
- Sindical R$ 1.830,37
- Convênio Médico R$ 6.602,99
</t>
    </r>
    <r>
      <rPr>
        <b/>
        <sz val="11"/>
        <rFont val="Calibri"/>
        <family val="2"/>
        <scheme val="minor"/>
      </rPr>
      <t xml:space="preserve">"Financeiras" </t>
    </r>
    <r>
      <rPr>
        <b/>
        <sz val="11"/>
        <color rgb="FFFF0000"/>
        <rFont val="Calibri"/>
        <family val="2"/>
        <scheme val="minor"/>
      </rPr>
      <t>-R$ 0,64</t>
    </r>
    <r>
      <rPr>
        <sz val="11"/>
        <rFont val="Calibri"/>
        <family val="2"/>
        <scheme val="minor"/>
      </rPr>
      <t xml:space="preserve">
- Estorno de Juros Pagos</t>
    </r>
    <r>
      <rPr>
        <sz val="11"/>
        <color rgb="FFFF0000"/>
        <rFont val="Calibri"/>
        <family val="2"/>
        <scheme val="minor"/>
      </rPr>
      <t xml:space="preserve"> -R$ 0,64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"Outras Despesas" R$ 1,00</t>
    </r>
    <r>
      <rPr>
        <sz val="11"/>
        <rFont val="Calibri"/>
        <family val="2"/>
        <scheme val="minor"/>
      </rPr>
      <t xml:space="preserve">
- INDEVIDO NESTA CONTA - DEVOLUÇÃO DA TRANSFERÊNCIA REALIZADA PARA TESTAR A CONTA R$ 1,00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</si>
</sst>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3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43" fontId="3" fillId="0" borderId="14" xfId="7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3" fontId="2" fillId="0" borderId="17" xfId="7" applyFont="1" applyBorder="1" applyAlignment="1">
      <alignment vertical="center"/>
    </xf>
    <xf numFmtId="43" fontId="2" fillId="0" borderId="18" xfId="7" applyFont="1" applyBorder="1" applyAlignment="1">
      <alignment vertical="center"/>
    </xf>
    <xf numFmtId="43" fontId="2" fillId="0" borderId="17" xfId="7" applyFont="1" applyFill="1" applyBorder="1" applyAlignment="1">
      <alignment vertical="center"/>
    </xf>
    <xf numFmtId="43" fontId="3" fillId="0" borderId="18" xfId="7" applyFont="1" applyBorder="1" applyAlignment="1">
      <alignment vertical="center"/>
    </xf>
    <xf numFmtId="43" fontId="3" fillId="0" borderId="17" xfId="7" applyFont="1" applyBorder="1" applyAlignment="1">
      <alignment horizontal="right" vertical="center"/>
    </xf>
    <xf numFmtId="43" fontId="4" fillId="0" borderId="17" xfId="7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3" fontId="3" fillId="0" borderId="17" xfId="7" applyFont="1" applyBorder="1" applyAlignment="1">
      <alignment vertical="center"/>
    </xf>
    <xf numFmtId="43" fontId="3" fillId="3" borderId="17" xfId="7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43" fontId="3" fillId="0" borderId="20" xfId="7" applyFont="1" applyBorder="1" applyAlignment="1">
      <alignment vertical="center"/>
    </xf>
    <xf numFmtId="43" fontId="21" fillId="0" borderId="21" xfId="7" applyFont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43" fontId="2" fillId="2" borderId="17" xfId="7" applyFont="1" applyFill="1" applyBorder="1" applyAlignment="1">
      <alignment vertical="center"/>
    </xf>
    <xf numFmtId="43" fontId="2" fillId="2" borderId="17" xfId="7" applyFont="1" applyFill="1" applyBorder="1" applyAlignment="1">
      <alignment horizontal="right" vertical="center"/>
    </xf>
    <xf numFmtId="43" fontId="2" fillId="0" borderId="17" xfId="7" applyFont="1" applyBorder="1" applyAlignment="1">
      <alignment horizontal="right" vertical="center"/>
    </xf>
    <xf numFmtId="43" fontId="2" fillId="2" borderId="23" xfId="7" applyFont="1" applyFill="1" applyBorder="1" applyAlignment="1">
      <alignment horizontal="right" vertical="center"/>
    </xf>
    <xf numFmtId="43" fontId="2" fillId="2" borderId="23" xfId="7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3" fillId="0" borderId="26" xfId="7" applyFont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2" borderId="27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7" xfId="7" applyFont="1" applyBorder="1" applyAlignment="1">
      <alignment horizontal="center" vertical="center" wrapText="1"/>
    </xf>
    <xf numFmtId="43" fontId="3" fillId="3" borderId="17" xfId="7" applyFont="1" applyFill="1" applyBorder="1" applyAlignment="1">
      <alignment horizontal="center" vertical="center" wrapText="1"/>
    </xf>
    <xf numFmtId="43" fontId="3" fillId="0" borderId="17" xfId="7" applyFont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2" fillId="0" borderId="17" xfId="7" applyFont="1" applyBorder="1" applyAlignment="1" applyProtection="1">
      <alignment vertical="center"/>
      <protection locked="0"/>
    </xf>
    <xf numFmtId="0" fontId="3" fillId="3" borderId="25" xfId="0" applyFont="1" applyFill="1" applyBorder="1" applyAlignment="1">
      <alignment horizontal="center" vertical="center" wrapText="1"/>
    </xf>
    <xf numFmtId="43" fontId="3" fillId="0" borderId="26" xfId="7" applyFont="1" applyFill="1" applyBorder="1" applyAlignment="1">
      <alignment horizontal="center" vertical="center"/>
    </xf>
    <xf numFmtId="43" fontId="3" fillId="3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22" xfId="7" applyFont="1" applyFill="1" applyBorder="1" applyAlignment="1">
      <alignment horizontal="center" vertical="center" wrapText="1"/>
    </xf>
    <xf numFmtId="43" fontId="21" fillId="0" borderId="22" xfId="7" applyFont="1" applyFill="1" applyBorder="1" applyAlignment="1">
      <alignment horizontal="center" vertical="center" wrapText="1"/>
    </xf>
    <xf numFmtId="43" fontId="21" fillId="3" borderId="22" xfId="7" applyFont="1" applyFill="1" applyBorder="1" applyAlignment="1">
      <alignment horizontal="center" vertical="center" wrapText="1"/>
    </xf>
    <xf numFmtId="43" fontId="21" fillId="3" borderId="25" xfId="7" applyFont="1" applyFill="1" applyBorder="1" applyAlignment="1">
      <alignment horizontal="center" vertical="center" wrapText="1"/>
    </xf>
    <xf numFmtId="0" fontId="2" fillId="35" borderId="16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 wrapText="1"/>
    </xf>
    <xf numFmtId="0" fontId="0" fillId="0" borderId="17" xfId="7" applyNumberFormat="1" applyFont="1" applyFill="1" applyBorder="1" applyAlignment="1">
      <alignment horizontal="center" vertical="center" wrapText="1"/>
    </xf>
    <xf numFmtId="0" fontId="0" fillId="0" borderId="23" xfId="7" applyNumberFormat="1" applyFont="1" applyFill="1" applyBorder="1" applyAlignment="1">
      <alignment horizontal="center" vertical="center" wrapText="1"/>
    </xf>
    <xf numFmtId="0" fontId="0" fillId="0" borderId="17" xfId="7" applyNumberFormat="1" applyFont="1" applyFill="1" applyBorder="1" applyAlignment="1">
      <alignment horizontal="left" vertical="center" wrapText="1"/>
    </xf>
    <xf numFmtId="0" fontId="0" fillId="0" borderId="23" xfId="7" applyNumberFormat="1" applyFont="1" applyFill="1" applyBorder="1" applyAlignment="1">
      <alignment horizontal="left" vertical="center" wrapText="1"/>
    </xf>
    <xf numFmtId="0" fontId="22" fillId="3" borderId="26" xfId="7" applyNumberFormat="1" applyFont="1" applyFill="1" applyBorder="1" applyAlignment="1">
      <alignment horizontal="left" vertical="center" wrapText="1"/>
    </xf>
    <xf numFmtId="0" fontId="22" fillId="3" borderId="27" xfId="7" applyNumberFormat="1" applyFont="1" applyFill="1" applyBorder="1" applyAlignment="1">
      <alignment horizontal="left" vertical="center" wrapText="1"/>
    </xf>
    <xf numFmtId="0" fontId="22" fillId="3" borderId="17" xfId="7" applyNumberFormat="1" applyFont="1" applyFill="1" applyBorder="1" applyAlignment="1" applyProtection="1">
      <alignment horizontal="center" vertical="center" wrapText="1"/>
      <protection locked="0"/>
    </xf>
    <xf numFmtId="0" fontId="22" fillId="3" borderId="23" xfId="7" applyNumberFormat="1" applyFont="1" applyFill="1" applyBorder="1" applyAlignment="1" applyProtection="1">
      <alignment horizontal="center" vertical="center" wrapText="1"/>
      <protection locked="0"/>
    </xf>
    <xf numFmtId="0" fontId="22" fillId="3" borderId="17" xfId="7" applyNumberFormat="1" applyFont="1" applyFill="1" applyBorder="1" applyAlignment="1">
      <alignment horizontal="left" vertical="center" wrapText="1"/>
    </xf>
    <xf numFmtId="0" fontId="22" fillId="3" borderId="23" xfId="7" applyNumberFormat="1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rgb="FFCFCFCF"/>
        </left>
        <right/>
        <top style="medium">
          <color rgb="FFCFCFCF"/>
        </top>
        <bottom/>
      </border>
    </dxf>
    <dxf>
      <font>
        <b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0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alignment vertical="center" textRotation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5" formatCode="_-* #,##0.00_-;\-* #,##0.00_-;_-* &quot;-&quot;??_-;_-@_-"/>
      <alignment horizontal="right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right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 style="medium">
          <color rgb="FFCFCFC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CFCFCF"/>
        </left>
        <right style="medium">
          <color rgb="FFCFCFCF"/>
        </right>
        <top style="medium">
          <color rgb="FFCFCFCF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medium">
          <color rgb="FFCFCFCF"/>
        </right>
        <top style="medium">
          <color rgb="FFCFCFCF"/>
        </top>
        <bottom/>
      </border>
    </dxf>
    <dxf>
      <border>
        <top style="thin">
          <color theme="0" tint="-0.24994659260841701"/>
        </top>
      </border>
    </dxf>
    <dxf>
      <alignment vertical="center" textRotation="0" indent="0" justifyLastLine="0" shrinkToFit="0" readingOrder="0"/>
    </dxf>
    <dxf>
      <border diagonalUp="0" diagonalDown="0">
        <left style="medium">
          <color auto="1"/>
        </left>
        <right style="medium">
          <color auto="1"/>
        </right>
        <top style="thin">
          <color theme="0" tint="-0.2499465926084170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</font>
      <alignment horizontal="general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3" displayName="Tabela23" ref="A2:N54" headerRowCount="0" totalsRowShown="0" headerRowDxfId="45" dataDxfId="44" totalsRowDxfId="42" tableBorderDxfId="43" totalsRowBorderDxfId="41">
  <tableColumns count="14">
    <tableColumn id="1" xr3:uid="{00000000-0010-0000-0000-000001000000}" name="Colunas1" headerRowDxfId="40" dataDxfId="39" totalsRowDxfId="38"/>
    <tableColumn id="2" xr3:uid="{00000000-0010-0000-0000-000002000000}" name="Colunas2" headerRowDxfId="37" dataDxfId="36" totalsRowDxfId="35"/>
    <tableColumn id="3" xr3:uid="{00000000-0010-0000-0000-000003000000}" name="Colunas3" headerRowDxfId="34" dataDxfId="33" totalsRowDxfId="32"/>
    <tableColumn id="4" xr3:uid="{00000000-0010-0000-0000-000004000000}" name="Colunas4" headerRowDxfId="31" dataDxfId="30" totalsRowDxfId="29"/>
    <tableColumn id="5" xr3:uid="{00000000-0010-0000-0000-000005000000}" name="Colunas5" headerRowDxfId="28" dataDxfId="27" totalsRowDxfId="26" dataCellStyle="Vírgula"/>
    <tableColumn id="6" xr3:uid="{00000000-0010-0000-0000-000006000000}" name="Colunas6" headerRowDxfId="25" dataDxfId="24" totalsRowDxfId="23"/>
    <tableColumn id="7" xr3:uid="{00000000-0010-0000-0000-000007000000}" name="Colunas7" headerRowDxfId="22" dataDxfId="21" totalsRowDxfId="20"/>
    <tableColumn id="8" xr3:uid="{00000000-0010-0000-0000-000008000000}" name="Colunas8" headerRowDxfId="19" dataDxfId="18" totalsRowDxfId="17"/>
    <tableColumn id="9" xr3:uid="{00000000-0010-0000-0000-000009000000}" name="Colunas9" headerRowDxfId="16" dataDxfId="15" totalsRowDxfId="14"/>
    <tableColumn id="10" xr3:uid="{00000000-0010-0000-0000-00000A000000}" name="Colunas10" headerRowDxfId="13" dataDxfId="12" totalsRowDxfId="11" dataCellStyle="Vírgula"/>
    <tableColumn id="11" xr3:uid="{00000000-0010-0000-0000-00000B000000}" name="Colunas11" headerRowDxfId="10" dataDxfId="9" totalsRowDxfId="8"/>
    <tableColumn id="12" xr3:uid="{00000000-0010-0000-0000-00000C000000}" name="Colunas12" headerRowDxfId="7" dataDxfId="6" totalsRowDxfId="5"/>
    <tableColumn id="13" xr3:uid="{00000000-0010-0000-0000-00000D000000}" name="Colunas13" headerRowDxfId="4" dataDxfId="3" totalsRowDxfId="2"/>
    <tableColumn id="14" xr3:uid="{00000000-0010-0000-0000-00000E000000}" name="Colunas14" dataDxfId="1" totalsRowDxfId="0" dataCellStyle="Vírgula"/>
  </tableColumns>
  <tableStyleInfo name="TableStyleMedium2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85" zoomScaleNormal="85" zoomScalePageLayoutView="70" workbookViewId="0">
      <selection activeCell="E92" sqref="E92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79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90"/>
      <c r="L1" s="90"/>
      <c r="M1" s="90"/>
      <c r="N1" s="21"/>
    </row>
    <row r="2" spans="1:14" s="6" customFormat="1" ht="15.75" x14ac:dyDescent="0.25">
      <c r="A2" s="22" t="s">
        <v>19</v>
      </c>
      <c r="B2" s="23" t="s">
        <v>6</v>
      </c>
      <c r="C2" s="24" t="s">
        <v>7</v>
      </c>
      <c r="D2" s="24" t="s">
        <v>8</v>
      </c>
      <c r="E2" s="24" t="s">
        <v>9</v>
      </c>
      <c r="F2" s="24" t="s">
        <v>10</v>
      </c>
      <c r="G2" s="24" t="s">
        <v>23</v>
      </c>
      <c r="H2" s="24" t="s">
        <v>24</v>
      </c>
      <c r="I2" s="24" t="s">
        <v>0</v>
      </c>
      <c r="J2" s="24" t="s">
        <v>1</v>
      </c>
      <c r="K2" s="24" t="s">
        <v>3</v>
      </c>
      <c r="L2" s="24" t="s">
        <v>4</v>
      </c>
      <c r="M2" s="24" t="s">
        <v>5</v>
      </c>
      <c r="N2" s="25" t="s">
        <v>2</v>
      </c>
    </row>
    <row r="3" spans="1:14" ht="15.75" x14ac:dyDescent="0.25">
      <c r="A3" s="26" t="s">
        <v>11</v>
      </c>
      <c r="B3" s="27">
        <v>0</v>
      </c>
      <c r="C3" s="27">
        <v>0</v>
      </c>
      <c r="D3" s="27">
        <v>0</v>
      </c>
      <c r="E3" s="27">
        <v>0</v>
      </c>
      <c r="F3" s="27">
        <v>0</v>
      </c>
      <c r="G3" s="27">
        <v>0</v>
      </c>
      <c r="H3" s="27">
        <v>0</v>
      </c>
      <c r="I3" s="27">
        <v>1309225.58</v>
      </c>
      <c r="J3" s="27">
        <v>1989807.7000000002</v>
      </c>
      <c r="K3" s="27">
        <v>2405904.5100000002</v>
      </c>
      <c r="L3" s="27">
        <v>2671484.7300000004</v>
      </c>
      <c r="M3" s="27">
        <v>2889936.16</v>
      </c>
      <c r="N3" s="28"/>
    </row>
    <row r="4" spans="1:14" s="6" customFormat="1" ht="30" customHeight="1" x14ac:dyDescent="0.25">
      <c r="A4" s="39" t="s">
        <v>20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ht="16.5" customHeight="1" x14ac:dyDescent="0.25">
      <c r="A5" s="26" t="s">
        <v>37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1301847</v>
      </c>
      <c r="I5" s="29">
        <v>1301847</v>
      </c>
      <c r="J5" s="29">
        <v>1301847</v>
      </c>
      <c r="K5" s="27">
        <v>1301847</v>
      </c>
      <c r="L5" s="27">
        <v>1301847</v>
      </c>
      <c r="M5" s="27">
        <v>1301847</v>
      </c>
      <c r="N5" s="30">
        <f>SUM(Tabela23[[#This Row],[Colunas2]:[Colunas13]])</f>
        <v>7811082</v>
      </c>
    </row>
    <row r="6" spans="1:14" ht="16.5" customHeight="1" x14ac:dyDescent="0.25">
      <c r="A6" s="26" t="s">
        <v>59</v>
      </c>
      <c r="B6" s="31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9">
        <v>0</v>
      </c>
      <c r="J6" s="29">
        <v>0</v>
      </c>
      <c r="K6" s="27">
        <v>0</v>
      </c>
      <c r="L6" s="27">
        <v>0</v>
      </c>
      <c r="M6" s="27">
        <v>0</v>
      </c>
      <c r="N6" s="30">
        <f>SUM(Tabela23[[#This Row],[Colunas2]:[Colunas13]])</f>
        <v>0</v>
      </c>
    </row>
    <row r="7" spans="1:14" ht="16.5" customHeight="1" x14ac:dyDescent="0.25">
      <c r="A7" s="26" t="s">
        <v>60</v>
      </c>
      <c r="B7" s="31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9">
        <v>0</v>
      </c>
      <c r="J7" s="29">
        <v>0</v>
      </c>
      <c r="K7" s="27">
        <v>0</v>
      </c>
      <c r="L7" s="27">
        <v>0</v>
      </c>
      <c r="M7" s="27">
        <v>0</v>
      </c>
      <c r="N7" s="30">
        <f>SUM(Tabela23[[#This Row],[Colunas2]:[Colunas13]])</f>
        <v>0</v>
      </c>
    </row>
    <row r="8" spans="1:14" ht="16.5" customHeight="1" x14ac:dyDescent="0.25">
      <c r="A8" s="26" t="s">
        <v>69</v>
      </c>
      <c r="B8" s="31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25463.3</v>
      </c>
      <c r="I8" s="29">
        <v>26083.350000000002</v>
      </c>
      <c r="J8" s="29">
        <v>0</v>
      </c>
      <c r="K8" s="27">
        <v>0</v>
      </c>
      <c r="L8" s="27">
        <v>20640.45</v>
      </c>
      <c r="M8" s="27">
        <v>18309.55</v>
      </c>
      <c r="N8" s="30">
        <f>SUM(Tabela23[[#This Row],[Colunas2]:[Colunas13]])</f>
        <v>90496.650000000009</v>
      </c>
    </row>
    <row r="9" spans="1:14" ht="16.5" customHeight="1" x14ac:dyDescent="0.25">
      <c r="A9" s="26" t="s">
        <v>61</v>
      </c>
      <c r="B9" s="31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9">
        <v>0</v>
      </c>
      <c r="J9" s="29">
        <v>0</v>
      </c>
      <c r="K9" s="27">
        <v>0</v>
      </c>
      <c r="L9" s="27">
        <v>0</v>
      </c>
      <c r="M9" s="27">
        <v>0</v>
      </c>
      <c r="N9" s="30">
        <f>SUM(Tabela23[[#This Row],[Colunas2]:[Colunas13]])</f>
        <v>0</v>
      </c>
    </row>
    <row r="10" spans="1:14" ht="16.5" customHeight="1" x14ac:dyDescent="0.25">
      <c r="A10" s="26" t="s">
        <v>62</v>
      </c>
      <c r="B10" s="31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9">
        <v>0</v>
      </c>
      <c r="J10" s="29">
        <v>0</v>
      </c>
      <c r="K10" s="27">
        <v>0</v>
      </c>
      <c r="L10" s="27">
        <v>0</v>
      </c>
      <c r="M10" s="27">
        <v>0</v>
      </c>
      <c r="N10" s="30">
        <f>SUM(Tabela23[[#This Row],[Colunas2]:[Colunas13]])</f>
        <v>0</v>
      </c>
    </row>
    <row r="11" spans="1:14" ht="16.5" customHeight="1" x14ac:dyDescent="0.25">
      <c r="A11" s="26" t="s">
        <v>12</v>
      </c>
      <c r="B11" s="27">
        <v>0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11422.98</v>
      </c>
      <c r="I11" s="29">
        <v>22244.63</v>
      </c>
      <c r="J11" s="29">
        <v>28905.86</v>
      </c>
      <c r="K11" s="27">
        <v>34645.67</v>
      </c>
      <c r="L11" s="27">
        <v>27652.52</v>
      </c>
      <c r="M11" s="27">
        <v>35259.269999999997</v>
      </c>
      <c r="N11" s="30">
        <f>SUM(Tabela23[[#This Row],[Colunas2]:[Colunas13]])</f>
        <v>160130.93</v>
      </c>
    </row>
    <row r="12" spans="1:14" ht="16.5" customHeight="1" x14ac:dyDescent="0.25">
      <c r="A12" s="26" t="s">
        <v>63</v>
      </c>
      <c r="B12" s="31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9">
        <v>0</v>
      </c>
      <c r="J12" s="29">
        <v>0</v>
      </c>
      <c r="K12" s="27">
        <v>0</v>
      </c>
      <c r="L12" s="27">
        <v>0</v>
      </c>
      <c r="M12" s="27">
        <v>0</v>
      </c>
      <c r="N12" s="30">
        <f>SUM(Tabela23[[#This Row],[Colunas2]:[Colunas13]])</f>
        <v>0</v>
      </c>
    </row>
    <row r="13" spans="1:14" ht="16.5" customHeight="1" x14ac:dyDescent="0.25">
      <c r="A13" s="26" t="s">
        <v>64</v>
      </c>
      <c r="B13" s="31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9">
        <v>0</v>
      </c>
      <c r="J13" s="29">
        <v>0</v>
      </c>
      <c r="K13" s="27">
        <v>0</v>
      </c>
      <c r="L13" s="27">
        <v>0</v>
      </c>
      <c r="M13" s="27">
        <v>0</v>
      </c>
      <c r="N13" s="30">
        <f>SUM(Tabela23[[#This Row],[Colunas2]:[Colunas13]])</f>
        <v>0</v>
      </c>
    </row>
    <row r="14" spans="1:14" ht="16.5" customHeight="1" x14ac:dyDescent="0.25">
      <c r="A14" s="26" t="s">
        <v>65</v>
      </c>
      <c r="B14" s="31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9">
        <v>0</v>
      </c>
      <c r="J14" s="29">
        <v>0</v>
      </c>
      <c r="K14" s="27">
        <v>0</v>
      </c>
      <c r="L14" s="27">
        <v>0</v>
      </c>
      <c r="M14" s="27">
        <v>0</v>
      </c>
      <c r="N14" s="30">
        <f>SUM(Tabela23[[#This Row],[Colunas2]:[Colunas13]])</f>
        <v>0</v>
      </c>
    </row>
    <row r="15" spans="1:14" ht="16.5" customHeight="1" x14ac:dyDescent="0.25">
      <c r="A15" s="26" t="s">
        <v>38</v>
      </c>
      <c r="B15" s="31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9">
        <v>0</v>
      </c>
      <c r="J15" s="29">
        <v>0</v>
      </c>
      <c r="K15" s="27">
        <v>0</v>
      </c>
      <c r="L15" s="27">
        <v>0</v>
      </c>
      <c r="M15" s="27">
        <v>0</v>
      </c>
      <c r="N15" s="30">
        <f>SUM(Tabela23[[#This Row],[Colunas2]:[Colunas13]])</f>
        <v>0</v>
      </c>
    </row>
    <row r="16" spans="1:14" ht="16.5" customHeight="1" x14ac:dyDescent="0.25">
      <c r="A16" s="26" t="s">
        <v>66</v>
      </c>
      <c r="B16" s="31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9">
        <v>0</v>
      </c>
      <c r="J16" s="29">
        <v>0</v>
      </c>
      <c r="K16" s="27">
        <v>0</v>
      </c>
      <c r="L16" s="27">
        <v>0</v>
      </c>
      <c r="M16" s="27">
        <v>0</v>
      </c>
      <c r="N16" s="30">
        <f>SUM(Tabela23[[#This Row],[Colunas2]:[Colunas13]])</f>
        <v>0</v>
      </c>
    </row>
    <row r="17" spans="1:14" ht="16.5" customHeight="1" x14ac:dyDescent="0.25">
      <c r="A17" s="26" t="s">
        <v>67</v>
      </c>
      <c r="B17" s="31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9">
        <v>0</v>
      </c>
      <c r="J17" s="29">
        <v>0</v>
      </c>
      <c r="K17" s="27">
        <v>0</v>
      </c>
      <c r="L17" s="27">
        <v>0</v>
      </c>
      <c r="M17" s="27">
        <v>0</v>
      </c>
      <c r="N17" s="30">
        <f>SUM(Tabela23[[#This Row],[Colunas2]:[Colunas13]])</f>
        <v>0</v>
      </c>
    </row>
    <row r="18" spans="1:14" ht="16.5" customHeight="1" x14ac:dyDescent="0.25">
      <c r="A18" s="26" t="s">
        <v>68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32">
        <v>0</v>
      </c>
      <c r="J18" s="32">
        <v>0</v>
      </c>
      <c r="K18" s="27">
        <v>0</v>
      </c>
      <c r="L18" s="27">
        <v>1</v>
      </c>
      <c r="M18" s="27">
        <v>0</v>
      </c>
      <c r="N18" s="30">
        <f>SUM(Tabela23[[#This Row],[Colunas2]:[Colunas13]])</f>
        <v>1</v>
      </c>
    </row>
    <row r="19" spans="1:14" s="3" customFormat="1" ht="16.5" customHeight="1" x14ac:dyDescent="0.25">
      <c r="A19" s="33" t="s">
        <v>39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1338733.28</v>
      </c>
      <c r="I19" s="34">
        <v>1350174.98</v>
      </c>
      <c r="J19" s="34">
        <v>1330752.8600000001</v>
      </c>
      <c r="K19" s="34">
        <v>1336492.67</v>
      </c>
      <c r="L19" s="34">
        <v>1350140.97</v>
      </c>
      <c r="M19" s="34">
        <v>1355415.82</v>
      </c>
      <c r="N19" s="30">
        <f>SUM(Tabela23[[#This Row],[Colunas2]:[Colunas13]])</f>
        <v>8061710.5800000001</v>
      </c>
    </row>
    <row r="20" spans="1:14" s="8" customFormat="1" ht="30" customHeight="1" x14ac:dyDescent="0.25">
      <c r="A20" s="39" t="s">
        <v>13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s="3" customFormat="1" ht="16.5" customHeight="1" x14ac:dyDescent="0.25">
      <c r="A21" s="33" t="s">
        <v>14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17079.66</v>
      </c>
      <c r="I21" s="34">
        <v>390238.23000000004</v>
      </c>
      <c r="J21" s="34">
        <v>415017.7</v>
      </c>
      <c r="K21" s="34">
        <v>439704.95999999996</v>
      </c>
      <c r="L21" s="34">
        <v>498939.14</v>
      </c>
      <c r="M21" s="34">
        <v>738984.68</v>
      </c>
      <c r="N21" s="30">
        <f>SUM(Tabela23[[#This Row],[Colunas2]:[Colunas13]])</f>
        <v>2499964.37</v>
      </c>
    </row>
    <row r="22" spans="1:14" ht="16.5" customHeight="1" x14ac:dyDescent="0.25">
      <c r="A22" s="26" t="s">
        <v>30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249294.33000000002</v>
      </c>
      <c r="J22" s="27">
        <v>259181.24000000002</v>
      </c>
      <c r="K22" s="27">
        <v>256988.37</v>
      </c>
      <c r="L22" s="27">
        <v>335448.23</v>
      </c>
      <c r="M22" s="27">
        <v>319240.21000000002</v>
      </c>
      <c r="N22" s="30">
        <f>SUM(Tabela23[[#This Row],[Colunas2]:[Colunas13]])</f>
        <v>1420152.38</v>
      </c>
    </row>
    <row r="23" spans="1:14" ht="16.5" customHeight="1" x14ac:dyDescent="0.25">
      <c r="A23" s="26" t="s">
        <v>32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1328.7</v>
      </c>
      <c r="I23" s="27">
        <v>33936.400000000001</v>
      </c>
      <c r="J23" s="27">
        <v>33978.6</v>
      </c>
      <c r="K23" s="27">
        <v>33933.300000000003</v>
      </c>
      <c r="L23" s="27">
        <v>32680</v>
      </c>
      <c r="M23" s="27">
        <v>52550</v>
      </c>
      <c r="N23" s="30">
        <f>SUM(Tabela23[[#This Row],[Colunas2]:[Colunas13]])</f>
        <v>188407</v>
      </c>
    </row>
    <row r="24" spans="1:14" ht="16.5" customHeight="1" x14ac:dyDescent="0.25">
      <c r="A24" s="26" t="s">
        <v>40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30">
        <f>SUM(Tabela23[[#This Row],[Colunas2]:[Colunas13]])</f>
        <v>0</v>
      </c>
    </row>
    <row r="25" spans="1:14" ht="16.5" customHeight="1" x14ac:dyDescent="0.25">
      <c r="A25" s="26" t="s">
        <v>31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46169.4</v>
      </c>
      <c r="J25" s="27">
        <v>56702.9</v>
      </c>
      <c r="K25" s="27">
        <v>53511.94</v>
      </c>
      <c r="L25" s="27">
        <v>71945.460000000006</v>
      </c>
      <c r="M25" s="27">
        <v>69620.600000000006</v>
      </c>
      <c r="N25" s="30">
        <f>SUM(Tabela23[[#This Row],[Colunas2]:[Colunas13]])</f>
        <v>297950.30000000005</v>
      </c>
    </row>
    <row r="26" spans="1:14" ht="16.5" customHeight="1" x14ac:dyDescent="0.25">
      <c r="A26" s="26" t="s">
        <v>41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3650.5</v>
      </c>
      <c r="I26" s="27">
        <v>0</v>
      </c>
      <c r="J26" s="27">
        <v>527.6</v>
      </c>
      <c r="K26" s="27">
        <v>49813.420000000006</v>
      </c>
      <c r="L26" s="27">
        <v>6961.07</v>
      </c>
      <c r="M26" s="27">
        <v>0</v>
      </c>
      <c r="N26" s="30">
        <f>SUM(Tabela23[[#This Row],[Colunas2]:[Colunas13]])</f>
        <v>60952.590000000004</v>
      </c>
    </row>
    <row r="27" spans="1:14" ht="16.5" customHeight="1" x14ac:dyDescent="0.25">
      <c r="A27" s="26" t="s">
        <v>25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11227.07</v>
      </c>
      <c r="M27" s="27">
        <v>203698.85</v>
      </c>
      <c r="N27" s="30">
        <f>SUM(Tabela23[[#This Row],[Colunas2]:[Colunas13]])</f>
        <v>214925.92</v>
      </c>
    </row>
    <row r="28" spans="1:14" ht="16.5" customHeight="1" x14ac:dyDescent="0.25">
      <c r="A28" s="26" t="s">
        <v>26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12100.46</v>
      </c>
      <c r="I28" s="27">
        <v>16502.099999999999</v>
      </c>
      <c r="J28" s="27">
        <v>12803.18</v>
      </c>
      <c r="K28" s="27">
        <v>23583.47</v>
      </c>
      <c r="L28" s="27">
        <v>31342.690000000002</v>
      </c>
      <c r="M28" s="27">
        <v>59561.180000000008</v>
      </c>
      <c r="N28" s="30">
        <f>SUM(Tabela23[[#This Row],[Colunas2]:[Colunas13]])</f>
        <v>155893.08000000002</v>
      </c>
    </row>
    <row r="29" spans="1:14" ht="16.5" customHeight="1" x14ac:dyDescent="0.25">
      <c r="A29" s="26" t="s">
        <v>42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195.34</v>
      </c>
      <c r="J29" s="27">
        <v>28145.67</v>
      </c>
      <c r="K29" s="27">
        <v>3385.6600000000003</v>
      </c>
      <c r="L29" s="27">
        <v>9334.6200000000008</v>
      </c>
      <c r="M29" s="27">
        <v>13673.39</v>
      </c>
      <c r="N29" s="30">
        <f>SUM(Tabela23[[#This Row],[Colunas2]:[Colunas13]])</f>
        <v>54734.68</v>
      </c>
    </row>
    <row r="30" spans="1:14" ht="16.5" customHeight="1" x14ac:dyDescent="0.25">
      <c r="A30" s="26" t="s">
        <v>70</v>
      </c>
      <c r="B30" s="31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18677.36</v>
      </c>
      <c r="J30" s="27">
        <v>18517.13</v>
      </c>
      <c r="K30" s="27">
        <v>18488.800000000003</v>
      </c>
      <c r="L30" s="27">
        <v>0</v>
      </c>
      <c r="M30" s="27">
        <v>0</v>
      </c>
      <c r="N30" s="30">
        <f>SUM(Tabela23[[#This Row],[Colunas2]:[Colunas13]])</f>
        <v>55683.290000000008</v>
      </c>
    </row>
    <row r="31" spans="1:14" ht="16.5" customHeight="1" x14ac:dyDescent="0.25">
      <c r="A31" s="26" t="s">
        <v>71</v>
      </c>
      <c r="B31" s="31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25463.3</v>
      </c>
      <c r="J31" s="27">
        <v>5161.38</v>
      </c>
      <c r="K31" s="27">
        <v>0</v>
      </c>
      <c r="L31" s="27">
        <v>0</v>
      </c>
      <c r="M31" s="27">
        <v>20640.45</v>
      </c>
      <c r="N31" s="30">
        <f>SUM(Tabela23[[#This Row],[Colunas2]:[Colunas13]])</f>
        <v>51265.130000000005</v>
      </c>
    </row>
    <row r="32" spans="1:14" s="3" customFormat="1" ht="16.5" customHeight="1" x14ac:dyDescent="0.25">
      <c r="A32" s="33" t="s">
        <v>28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10586.140000000001</v>
      </c>
      <c r="I32" s="34">
        <v>234752.30000000002</v>
      </c>
      <c r="J32" s="34">
        <v>352195.95000000013</v>
      </c>
      <c r="K32" s="34">
        <v>448474.57999999996</v>
      </c>
      <c r="L32" s="34">
        <v>487020.87000000011</v>
      </c>
      <c r="M32" s="34">
        <v>635728.01</v>
      </c>
      <c r="N32" s="30">
        <f>SUM(Tabela23[[#This Row],[Colunas2]:[Colunas13]])</f>
        <v>2168757.8500000006</v>
      </c>
    </row>
    <row r="33" spans="1:14" s="3" customFormat="1" ht="16.5" customHeight="1" x14ac:dyDescent="0.25">
      <c r="A33" s="33" t="s">
        <v>33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222237.21000000002</v>
      </c>
      <c r="J33" s="34">
        <v>300013.76000000013</v>
      </c>
      <c r="K33" s="34">
        <v>309360.23999999993</v>
      </c>
      <c r="L33" s="34">
        <v>348725.32000000007</v>
      </c>
      <c r="M33" s="34">
        <v>461004.24</v>
      </c>
      <c r="N33" s="30">
        <f>SUM(Tabela23[[#This Row],[Colunas2]:[Colunas13]])</f>
        <v>1641340.7700000003</v>
      </c>
    </row>
    <row r="34" spans="1:14" ht="16.5" customHeight="1" x14ac:dyDescent="0.25">
      <c r="A34" s="26" t="s">
        <v>34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222237.21000000002</v>
      </c>
      <c r="J34" s="27">
        <v>300013.76000000013</v>
      </c>
      <c r="K34" s="27">
        <v>309360.23999999993</v>
      </c>
      <c r="L34" s="27">
        <v>346198.84000000008</v>
      </c>
      <c r="M34" s="27">
        <v>457305.68</v>
      </c>
      <c r="N34" s="30">
        <f>SUM(Tabela23[[#This Row],[Colunas2]:[Colunas13]])</f>
        <v>1635115.7300000002</v>
      </c>
    </row>
    <row r="35" spans="1:14" ht="16.5" customHeight="1" x14ac:dyDescent="0.25">
      <c r="A35" s="26" t="s">
        <v>35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2526.48</v>
      </c>
      <c r="M35" s="27">
        <v>3698.56</v>
      </c>
      <c r="N35" s="30">
        <f>SUM(Tabela23[[#This Row],[Colunas2]:[Colunas13]])</f>
        <v>6225.04</v>
      </c>
    </row>
    <row r="36" spans="1:14" ht="16.5" customHeight="1" x14ac:dyDescent="0.25">
      <c r="A36" s="26" t="s">
        <v>36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10586.140000000001</v>
      </c>
      <c r="I36" s="27">
        <v>12515.09</v>
      </c>
      <c r="J36" s="27">
        <v>52182.190000000017</v>
      </c>
      <c r="K36" s="27">
        <v>139114.34000000003</v>
      </c>
      <c r="L36" s="27">
        <v>138295.55000000002</v>
      </c>
      <c r="M36" s="27">
        <v>174723.76999999996</v>
      </c>
      <c r="N36" s="30">
        <f>SUM(Tabela23[[#This Row],[Colunas2]:[Colunas13]])</f>
        <v>527417.08000000007</v>
      </c>
    </row>
    <row r="37" spans="1:14" s="3" customFormat="1" ht="16.5" customHeight="1" x14ac:dyDescent="0.25">
      <c r="A37" s="33" t="s">
        <v>15</v>
      </c>
      <c r="B37" s="34">
        <v>0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41.9</v>
      </c>
      <c r="I37" s="34">
        <v>629.16000000000008</v>
      </c>
      <c r="J37" s="34">
        <v>81917.13</v>
      </c>
      <c r="K37" s="34">
        <v>125421.11999999997</v>
      </c>
      <c r="L37" s="34">
        <v>79879.25</v>
      </c>
      <c r="M37" s="34">
        <v>101460.70000000001</v>
      </c>
      <c r="N37" s="30">
        <f>SUM(Tabela23[[#This Row],[Colunas2]:[Colunas13]])</f>
        <v>389349.25999999995</v>
      </c>
    </row>
    <row r="38" spans="1:14" ht="16.5" customHeight="1" x14ac:dyDescent="0.25">
      <c r="A38" s="26" t="s">
        <v>43</v>
      </c>
      <c r="B38" s="27">
        <v>0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41.9</v>
      </c>
      <c r="I38" s="27">
        <v>299.16000000000003</v>
      </c>
      <c r="J38" s="27">
        <v>52362.479018531594</v>
      </c>
      <c r="K38" s="27">
        <v>71390.609999999971</v>
      </c>
      <c r="L38" s="27">
        <v>29104.829999999998</v>
      </c>
      <c r="M38" s="27">
        <v>64315.399999999994</v>
      </c>
      <c r="N38" s="30">
        <f>SUM(Tabela23[[#This Row],[Colunas2]:[Colunas13]])</f>
        <v>217514.37901853156</v>
      </c>
    </row>
    <row r="39" spans="1:14" ht="16.5" customHeight="1" x14ac:dyDescent="0.25">
      <c r="A39" s="26" t="s">
        <v>44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30">
        <f>SUM(Tabela23[[#This Row],[Colunas2]:[Colunas13]])</f>
        <v>0</v>
      </c>
    </row>
    <row r="40" spans="1:14" ht="16.5" customHeight="1" x14ac:dyDescent="0.25">
      <c r="A40" s="26" t="s">
        <v>45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330</v>
      </c>
      <c r="J40" s="27">
        <v>29554.65098146841</v>
      </c>
      <c r="K40" s="27">
        <v>54030.51</v>
      </c>
      <c r="L40" s="27">
        <v>50774.420000000006</v>
      </c>
      <c r="M40" s="27">
        <v>37145.30000000001</v>
      </c>
      <c r="N40" s="30">
        <f>SUM(Tabela23[[#This Row],[Colunas2]:[Colunas13]])</f>
        <v>171834.88098146845</v>
      </c>
    </row>
    <row r="41" spans="1:14" s="3" customFormat="1" ht="16.5" customHeight="1" x14ac:dyDescent="0.25">
      <c r="A41" s="33" t="s">
        <v>46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0">
        <f>SUM(Tabela23[[#This Row],[Colunas2]:[Colunas13]])</f>
        <v>0</v>
      </c>
    </row>
    <row r="42" spans="1:14" ht="16.5" customHeight="1" x14ac:dyDescent="0.25">
      <c r="A42" s="26" t="s">
        <v>47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30">
        <f>SUM(Tabela23[[#This Row],[Colunas2]:[Colunas13]])</f>
        <v>0</v>
      </c>
    </row>
    <row r="43" spans="1:14" ht="16.5" customHeight="1" x14ac:dyDescent="0.25">
      <c r="A43" s="26" t="s">
        <v>48</v>
      </c>
      <c r="B43" s="27">
        <v>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30">
        <f>SUM(Tabela23[[#This Row],[Colunas2]:[Colunas13]])</f>
        <v>0</v>
      </c>
    </row>
    <row r="44" spans="1:14" ht="16.5" customHeight="1" x14ac:dyDescent="0.25">
      <c r="A44" s="26" t="s">
        <v>49</v>
      </c>
      <c r="B44" s="27">
        <v>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30">
        <f>SUM(Tabela23[[#This Row],[Colunas2]:[Colunas13]])</f>
        <v>0</v>
      </c>
    </row>
    <row r="45" spans="1:14" ht="16.5" customHeight="1" x14ac:dyDescent="0.25">
      <c r="A45" s="26" t="s">
        <v>50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1800</v>
      </c>
      <c r="I45" s="27">
        <v>3970.96</v>
      </c>
      <c r="J45" s="27">
        <v>41190.639999999999</v>
      </c>
      <c r="K45" s="27">
        <v>31314.05</v>
      </c>
      <c r="L45" s="27">
        <v>34979.300000000003</v>
      </c>
      <c r="M45" s="27">
        <v>28903.69</v>
      </c>
      <c r="N45" s="30">
        <f>SUM(Tabela23[[#This Row],[Colunas2]:[Colunas13]])</f>
        <v>142158.63999999998</v>
      </c>
    </row>
    <row r="46" spans="1:14" ht="16.5" customHeight="1" x14ac:dyDescent="0.25">
      <c r="A46" s="26" t="s">
        <v>51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30">
        <f>SUM(Tabela23[[#This Row],[Colunas2]:[Colunas13]])</f>
        <v>0</v>
      </c>
    </row>
    <row r="47" spans="1:14" ht="16.5" customHeight="1" x14ac:dyDescent="0.25">
      <c r="A47" s="77" t="s">
        <v>18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0.64</v>
      </c>
      <c r="M47" s="27">
        <v>-0.64</v>
      </c>
      <c r="N47" s="30">
        <f>SUM(Tabela23[[#This Row],[Colunas2]:[Colunas13]])</f>
        <v>0</v>
      </c>
    </row>
    <row r="48" spans="1:14" ht="16.5" customHeight="1" x14ac:dyDescent="0.25">
      <c r="A48" s="26" t="s">
        <v>16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95000</v>
      </c>
      <c r="N48" s="30">
        <f>SUM(Tabela23[[#This Row],[Colunas2]:[Colunas13]])</f>
        <v>95000</v>
      </c>
    </row>
    <row r="49" spans="1:14" ht="16.5" customHeight="1" x14ac:dyDescent="0.25">
      <c r="A49" s="26" t="s">
        <v>17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9431</v>
      </c>
      <c r="M49" s="27">
        <v>18800</v>
      </c>
      <c r="N49" s="30">
        <f>SUM(Tabela23[[#This Row],[Colunas2]:[Colunas13]])</f>
        <v>28231</v>
      </c>
    </row>
    <row r="50" spans="1:14" ht="16.5" customHeight="1" x14ac:dyDescent="0.25">
      <c r="A50" s="26" t="s">
        <v>52</v>
      </c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40002.21</v>
      </c>
      <c r="J50" s="27">
        <v>24334.63</v>
      </c>
      <c r="K50" s="27">
        <v>25997.74</v>
      </c>
      <c r="L50" s="27">
        <v>21439.34</v>
      </c>
      <c r="M50" s="27">
        <v>31004.54</v>
      </c>
      <c r="N50" s="30">
        <f>SUM(Tabela23[[#This Row],[Colunas2]:[Colunas13]])</f>
        <v>142778.46</v>
      </c>
    </row>
    <row r="51" spans="1:14" ht="16.5" customHeight="1" x14ac:dyDescent="0.25">
      <c r="A51" s="77" t="s">
        <v>53</v>
      </c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30">
        <f>SUM(Tabela23[[#This Row],[Colunas2]:[Colunas13]])</f>
        <v>1</v>
      </c>
    </row>
    <row r="52" spans="1:14" s="3" customFormat="1" ht="16.5" customHeight="1" x14ac:dyDescent="0.25">
      <c r="A52" s="33" t="s">
        <v>54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29507.700000000004</v>
      </c>
      <c r="I52" s="34">
        <v>669592.86</v>
      </c>
      <c r="J52" s="34">
        <v>914656.05000000016</v>
      </c>
      <c r="K52" s="34">
        <v>1070912.45</v>
      </c>
      <c r="L52" s="34">
        <v>1131689.5400000003</v>
      </c>
      <c r="M52" s="34">
        <v>1649881.98</v>
      </c>
      <c r="N52" s="30">
        <f>SUM(Tabela23[[#This Row],[Colunas2]:[Colunas13]])</f>
        <v>5466240.5800000001</v>
      </c>
    </row>
    <row r="53" spans="1:14" s="3" customFormat="1" ht="16.5" customHeight="1" x14ac:dyDescent="0.25">
      <c r="A53" s="33" t="s">
        <v>55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1309225.58</v>
      </c>
      <c r="I53" s="34">
        <v>680582.12</v>
      </c>
      <c r="J53" s="34">
        <v>416096.80999999994</v>
      </c>
      <c r="K53" s="34">
        <v>265580.21999999997</v>
      </c>
      <c r="L53" s="34">
        <v>218451.4299999997</v>
      </c>
      <c r="M53" s="34">
        <v>-294466.15999999992</v>
      </c>
      <c r="N53" s="30">
        <f>SUM(Tabela23[[#This Row],[Colunas2]:[Colunas13]])</f>
        <v>2595470</v>
      </c>
    </row>
    <row r="54" spans="1:14" s="3" customFormat="1" ht="16.5" customHeight="1" x14ac:dyDescent="0.25">
      <c r="A54" s="36" t="s">
        <v>56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1309225.58</v>
      </c>
      <c r="I54" s="37">
        <v>1989807.7000000002</v>
      </c>
      <c r="J54" s="37">
        <v>2405904.5100000002</v>
      </c>
      <c r="K54" s="37">
        <v>2671484.7300000004</v>
      </c>
      <c r="L54" s="37">
        <v>2889936.16</v>
      </c>
      <c r="M54" s="37">
        <v>2595470.0000000005</v>
      </c>
      <c r="N54" s="38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78" t="s">
        <v>73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  <c r="N56" s="4"/>
    </row>
    <row r="57" spans="1:14" s="8" customFormat="1" ht="15.75" x14ac:dyDescent="0.25">
      <c r="A57" s="44" t="s">
        <v>19</v>
      </c>
      <c r="B57" s="45" t="s">
        <v>6</v>
      </c>
      <c r="C57" s="46" t="s">
        <v>7</v>
      </c>
      <c r="D57" s="45" t="s">
        <v>8</v>
      </c>
      <c r="E57" s="46" t="s">
        <v>9</v>
      </c>
      <c r="F57" s="45" t="s">
        <v>10</v>
      </c>
      <c r="G57" s="46" t="s">
        <v>23</v>
      </c>
      <c r="H57" s="45" t="s">
        <v>24</v>
      </c>
      <c r="I57" s="46" t="s">
        <v>0</v>
      </c>
      <c r="J57" s="45" t="s">
        <v>1</v>
      </c>
      <c r="K57" s="47" t="s">
        <v>3</v>
      </c>
      <c r="L57" s="48" t="s">
        <v>4</v>
      </c>
      <c r="M57" s="49" t="s">
        <v>5</v>
      </c>
      <c r="N57" s="9"/>
    </row>
    <row r="58" spans="1:14" ht="15.75" x14ac:dyDescent="0.25">
      <c r="A58" s="50" t="s">
        <v>21</v>
      </c>
      <c r="B58" s="27">
        <v>0</v>
      </c>
      <c r="C58" s="51">
        <v>0</v>
      </c>
      <c r="D58" s="27">
        <v>0</v>
      </c>
      <c r="E58" s="51">
        <v>0</v>
      </c>
      <c r="F58" s="27">
        <v>0</v>
      </c>
      <c r="G58" s="51">
        <v>0</v>
      </c>
      <c r="H58" s="27">
        <v>2000</v>
      </c>
      <c r="I58" s="52">
        <v>2000</v>
      </c>
      <c r="J58" s="27">
        <v>2000</v>
      </c>
      <c r="K58" s="52">
        <v>2008.25</v>
      </c>
      <c r="L58" s="53">
        <v>4000</v>
      </c>
      <c r="M58" s="54">
        <v>3999</v>
      </c>
      <c r="N58" s="10"/>
    </row>
    <row r="59" spans="1:14" ht="15.75" x14ac:dyDescent="0.25">
      <c r="A59" s="50" t="s">
        <v>22</v>
      </c>
      <c r="B59" s="27">
        <v>0</v>
      </c>
      <c r="C59" s="51">
        <v>0</v>
      </c>
      <c r="D59" s="27">
        <v>0</v>
      </c>
      <c r="E59" s="51">
        <v>0</v>
      </c>
      <c r="F59" s="27">
        <v>0</v>
      </c>
      <c r="G59" s="51">
        <v>0</v>
      </c>
      <c r="H59" s="27">
        <v>1307225.58</v>
      </c>
      <c r="I59" s="51">
        <v>1987807.7</v>
      </c>
      <c r="J59" s="27">
        <v>2401904.5099999998</v>
      </c>
      <c r="K59" s="51">
        <v>2667476.48</v>
      </c>
      <c r="L59" s="53">
        <v>2883936.16</v>
      </c>
      <c r="M59" s="55">
        <v>2591471</v>
      </c>
      <c r="N59" s="11"/>
    </row>
    <row r="60" spans="1:14" ht="15.75" x14ac:dyDescent="0.25">
      <c r="A60" s="50" t="s">
        <v>57</v>
      </c>
      <c r="B60" s="27">
        <v>0</v>
      </c>
      <c r="C60" s="51">
        <v>0</v>
      </c>
      <c r="D60" s="27">
        <v>0</v>
      </c>
      <c r="E60" s="51">
        <v>0</v>
      </c>
      <c r="F60" s="27">
        <v>0</v>
      </c>
      <c r="G60" s="51">
        <v>0</v>
      </c>
      <c r="H60" s="32">
        <v>0</v>
      </c>
      <c r="I60" s="51">
        <v>0</v>
      </c>
      <c r="J60" s="27">
        <v>2000</v>
      </c>
      <c r="K60" s="51">
        <v>2000</v>
      </c>
      <c r="L60" s="27">
        <v>2000</v>
      </c>
      <c r="M60" s="55">
        <v>0</v>
      </c>
      <c r="N60" s="11"/>
    </row>
    <row r="61" spans="1:14" s="8" customFormat="1" ht="16.5" thickBot="1" x14ac:dyDescent="0.3">
      <c r="A61" s="56" t="s">
        <v>2</v>
      </c>
      <c r="B61" s="57">
        <f>SUM(B58:B60)</f>
        <v>0</v>
      </c>
      <c r="C61" s="58">
        <f t="shared" ref="C61:M61" si="0">SUM(C58:C60)</f>
        <v>0</v>
      </c>
      <c r="D61" s="57">
        <f t="shared" si="0"/>
        <v>0</v>
      </c>
      <c r="E61" s="58">
        <f t="shared" si="0"/>
        <v>0</v>
      </c>
      <c r="F61" s="57">
        <f t="shared" si="0"/>
        <v>0</v>
      </c>
      <c r="G61" s="58">
        <f t="shared" si="0"/>
        <v>0</v>
      </c>
      <c r="H61" s="57">
        <f t="shared" si="0"/>
        <v>1309225.58</v>
      </c>
      <c r="I61" s="58">
        <f t="shared" si="0"/>
        <v>1989807.7</v>
      </c>
      <c r="J61" s="57">
        <f t="shared" si="0"/>
        <v>2405904.5099999998</v>
      </c>
      <c r="K61" s="58">
        <f t="shared" si="0"/>
        <v>2671484.73</v>
      </c>
      <c r="L61" s="57">
        <f t="shared" si="0"/>
        <v>2889936.16</v>
      </c>
      <c r="M61" s="59">
        <f t="shared" si="0"/>
        <v>2595470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79" t="s">
        <v>58</v>
      </c>
      <c r="B63" s="60"/>
      <c r="C63" s="60"/>
      <c r="D63" s="60"/>
      <c r="E63" s="60"/>
      <c r="F63" s="60"/>
      <c r="G63" s="60"/>
      <c r="H63" s="60"/>
      <c r="I63" s="60"/>
      <c r="J63" s="60"/>
      <c r="K63" s="61"/>
      <c r="L63" s="61"/>
      <c r="M63" s="62"/>
      <c r="N63" s="9"/>
    </row>
    <row r="64" spans="1:14" s="8" customFormat="1" ht="15.75" x14ac:dyDescent="0.25">
      <c r="A64" s="44" t="s">
        <v>19</v>
      </c>
      <c r="B64" s="63" t="s">
        <v>6</v>
      </c>
      <c r="C64" s="64" t="s">
        <v>7</v>
      </c>
      <c r="D64" s="63" t="s">
        <v>8</v>
      </c>
      <c r="E64" s="64" t="s">
        <v>9</v>
      </c>
      <c r="F64" s="63" t="s">
        <v>10</v>
      </c>
      <c r="G64" s="64" t="s">
        <v>23</v>
      </c>
      <c r="H64" s="63" t="s">
        <v>24</v>
      </c>
      <c r="I64" s="64" t="s">
        <v>0</v>
      </c>
      <c r="J64" s="63" t="s">
        <v>1</v>
      </c>
      <c r="K64" s="35" t="s">
        <v>3</v>
      </c>
      <c r="L64" s="65" t="s">
        <v>4</v>
      </c>
      <c r="M64" s="66" t="s">
        <v>5</v>
      </c>
      <c r="N64" s="15"/>
    </row>
    <row r="65" spans="1:14" ht="15.75" x14ac:dyDescent="0.25">
      <c r="A65" s="50" t="s">
        <v>17</v>
      </c>
      <c r="B65" s="27">
        <v>0</v>
      </c>
      <c r="C65" s="51">
        <v>0</v>
      </c>
      <c r="D65" s="67">
        <v>0</v>
      </c>
      <c r="E65" s="51">
        <v>0</v>
      </c>
      <c r="F65" s="67">
        <v>0</v>
      </c>
      <c r="G65" s="51">
        <v>0</v>
      </c>
      <c r="H65" s="27">
        <v>0</v>
      </c>
      <c r="I65" s="51">
        <v>0</v>
      </c>
      <c r="J65" s="67">
        <v>0</v>
      </c>
      <c r="K65" s="51">
        <v>0</v>
      </c>
      <c r="L65" s="53">
        <v>0</v>
      </c>
      <c r="M65" s="55">
        <v>0</v>
      </c>
      <c r="N65" s="16"/>
    </row>
    <row r="66" spans="1:14" ht="15.75" x14ac:dyDescent="0.25">
      <c r="A66" s="50" t="s">
        <v>29</v>
      </c>
      <c r="B66" s="27">
        <v>0</v>
      </c>
      <c r="C66" s="51">
        <v>0</v>
      </c>
      <c r="D66" s="67">
        <v>0</v>
      </c>
      <c r="E66" s="51">
        <v>0</v>
      </c>
      <c r="F66" s="67">
        <v>0</v>
      </c>
      <c r="G66" s="51">
        <v>0</v>
      </c>
      <c r="H66" s="32">
        <v>1309225.58</v>
      </c>
      <c r="I66" s="51">
        <v>1989807.7</v>
      </c>
      <c r="J66" s="67">
        <v>2405904.5099999998</v>
      </c>
      <c r="K66" s="51">
        <v>2671484.73</v>
      </c>
      <c r="L66" s="27">
        <v>2889936.16</v>
      </c>
      <c r="M66" s="55">
        <v>2595470</v>
      </c>
      <c r="N66" s="16"/>
    </row>
    <row r="67" spans="1:14" s="6" customFormat="1" ht="16.5" thickBot="1" x14ac:dyDescent="0.3">
      <c r="A67" s="68" t="s">
        <v>2</v>
      </c>
      <c r="B67" s="69">
        <f>SUM(B65:B66)</f>
        <v>0</v>
      </c>
      <c r="C67" s="70">
        <f t="shared" ref="C67:M67" si="1">SUM(C65:C66)</f>
        <v>0</v>
      </c>
      <c r="D67" s="69">
        <f t="shared" si="1"/>
        <v>0</v>
      </c>
      <c r="E67" s="70">
        <f t="shared" si="1"/>
        <v>0</v>
      </c>
      <c r="F67" s="69">
        <f t="shared" si="1"/>
        <v>0</v>
      </c>
      <c r="G67" s="70">
        <f t="shared" si="1"/>
        <v>0</v>
      </c>
      <c r="H67" s="69">
        <f t="shared" si="1"/>
        <v>1309225.58</v>
      </c>
      <c r="I67" s="70">
        <f t="shared" si="1"/>
        <v>1989807.7</v>
      </c>
      <c r="J67" s="69">
        <f t="shared" si="1"/>
        <v>2405904.5099999998</v>
      </c>
      <c r="K67" s="70">
        <f t="shared" si="1"/>
        <v>2671484.73</v>
      </c>
      <c r="L67" s="69">
        <f t="shared" si="1"/>
        <v>2889936.16</v>
      </c>
      <c r="M67" s="71">
        <f t="shared" si="1"/>
        <v>2595470</v>
      </c>
      <c r="N67" s="15"/>
    </row>
    <row r="68" spans="1:14" ht="30" customHeight="1" thickBot="1" x14ac:dyDescent="0.3">
      <c r="A68" s="12"/>
      <c r="B68" s="17"/>
      <c r="C68" s="17"/>
      <c r="D68" s="17"/>
      <c r="E68" s="12"/>
      <c r="F68" s="17"/>
      <c r="G68" s="12"/>
      <c r="H68" s="17"/>
      <c r="I68" s="12"/>
      <c r="J68" s="17"/>
      <c r="K68" s="18"/>
      <c r="L68" s="4"/>
      <c r="M68" s="4"/>
      <c r="N68" s="4"/>
    </row>
    <row r="69" spans="1:14" s="6" customFormat="1" ht="30" customHeight="1" x14ac:dyDescent="0.25">
      <c r="A69" s="78" t="s">
        <v>76</v>
      </c>
      <c r="B69" s="60"/>
      <c r="C69" s="60"/>
      <c r="D69" s="60"/>
      <c r="E69" s="60"/>
      <c r="F69" s="60"/>
      <c r="G69" s="60"/>
      <c r="H69" s="60"/>
      <c r="I69" s="60"/>
      <c r="J69" s="60"/>
      <c r="K69" s="61"/>
      <c r="L69" s="61"/>
      <c r="M69" s="62"/>
      <c r="N69" s="9"/>
    </row>
    <row r="70" spans="1:14" s="8" customFormat="1" ht="15.75" x14ac:dyDescent="0.25">
      <c r="A70" s="44" t="s">
        <v>19</v>
      </c>
      <c r="B70" s="63" t="s">
        <v>6</v>
      </c>
      <c r="C70" s="64" t="s">
        <v>7</v>
      </c>
      <c r="D70" s="63" t="s">
        <v>8</v>
      </c>
      <c r="E70" s="64" t="s">
        <v>9</v>
      </c>
      <c r="F70" s="63" t="s">
        <v>10</v>
      </c>
      <c r="G70" s="64" t="s">
        <v>23</v>
      </c>
      <c r="H70" s="63" t="s">
        <v>24</v>
      </c>
      <c r="I70" s="64" t="s">
        <v>0</v>
      </c>
      <c r="J70" s="63" t="s">
        <v>1</v>
      </c>
      <c r="K70" s="35" t="s">
        <v>3</v>
      </c>
      <c r="L70" s="65" t="s">
        <v>4</v>
      </c>
      <c r="M70" s="66" t="s">
        <v>5</v>
      </c>
      <c r="N70" s="15"/>
    </row>
    <row r="71" spans="1:14" ht="15.75" x14ac:dyDescent="0.25">
      <c r="A71" s="50" t="s">
        <v>77</v>
      </c>
      <c r="B71" s="27">
        <v>0</v>
      </c>
      <c r="C71" s="51">
        <v>0</v>
      </c>
      <c r="D71" s="67">
        <v>0</v>
      </c>
      <c r="E71" s="51">
        <v>0</v>
      </c>
      <c r="F71" s="67">
        <v>0</v>
      </c>
      <c r="G71" s="51">
        <v>0</v>
      </c>
      <c r="H71" s="27">
        <v>25463.3</v>
      </c>
      <c r="I71" s="51">
        <v>26083.350000000002</v>
      </c>
      <c r="J71" s="67">
        <v>0</v>
      </c>
      <c r="K71" s="51">
        <v>0</v>
      </c>
      <c r="L71" s="53">
        <v>20640.45</v>
      </c>
      <c r="M71" s="55">
        <v>18309.55</v>
      </c>
      <c r="N71" s="16"/>
    </row>
    <row r="72" spans="1:14" ht="15.75" x14ac:dyDescent="0.25">
      <c r="A72" s="50" t="s">
        <v>78</v>
      </c>
      <c r="B72" s="27">
        <v>0</v>
      </c>
      <c r="C72" s="51">
        <v>0</v>
      </c>
      <c r="D72" s="67">
        <v>0</v>
      </c>
      <c r="E72" s="51">
        <v>0</v>
      </c>
      <c r="F72" s="67">
        <v>0</v>
      </c>
      <c r="G72" s="51">
        <v>0</v>
      </c>
      <c r="H72" s="32">
        <v>0</v>
      </c>
      <c r="I72" s="51">
        <v>44140.66</v>
      </c>
      <c r="J72" s="67">
        <v>23678.510000000002</v>
      </c>
      <c r="K72" s="51">
        <v>18488.800000000003</v>
      </c>
      <c r="L72" s="27">
        <v>0</v>
      </c>
      <c r="M72" s="55">
        <v>20640.45</v>
      </c>
      <c r="N72" s="16"/>
    </row>
    <row r="73" spans="1:14" s="6" customFormat="1" ht="16.5" thickBot="1" x14ac:dyDescent="0.3">
      <c r="A73" s="68" t="s">
        <v>2</v>
      </c>
      <c r="B73" s="69">
        <f>B71-B72</f>
        <v>0</v>
      </c>
      <c r="C73" s="70">
        <f t="shared" ref="C73:M73" si="2">C71-C72</f>
        <v>0</v>
      </c>
      <c r="D73" s="69">
        <f t="shared" si="2"/>
        <v>0</v>
      </c>
      <c r="E73" s="70">
        <f t="shared" si="2"/>
        <v>0</v>
      </c>
      <c r="F73" s="69">
        <f t="shared" si="2"/>
        <v>0</v>
      </c>
      <c r="G73" s="70">
        <f t="shared" si="2"/>
        <v>0</v>
      </c>
      <c r="H73" s="69">
        <f t="shared" si="2"/>
        <v>25463.3</v>
      </c>
      <c r="I73" s="70">
        <f t="shared" si="2"/>
        <v>-18057.310000000001</v>
      </c>
      <c r="J73" s="69">
        <f t="shared" si="2"/>
        <v>-23678.510000000002</v>
      </c>
      <c r="K73" s="70">
        <f t="shared" si="2"/>
        <v>-18488.800000000003</v>
      </c>
      <c r="L73" s="69">
        <f t="shared" si="2"/>
        <v>20640.45</v>
      </c>
      <c r="M73" s="71">
        <f t="shared" si="2"/>
        <v>-2330.9000000000015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78" t="s">
        <v>74</v>
      </c>
      <c r="B75" s="61"/>
      <c r="C75" s="61"/>
      <c r="D75" s="72"/>
      <c r="E75" s="61"/>
      <c r="F75" s="61"/>
      <c r="G75" s="61"/>
      <c r="H75" s="61"/>
      <c r="I75" s="61"/>
      <c r="J75" s="61"/>
      <c r="K75" s="61"/>
      <c r="L75" s="61"/>
      <c r="M75" s="62"/>
      <c r="N75" s="9"/>
    </row>
    <row r="76" spans="1:14" s="8" customFormat="1" ht="15.75" x14ac:dyDescent="0.25">
      <c r="A76" s="73" t="s">
        <v>19</v>
      </c>
      <c r="B76" s="91" t="s">
        <v>27</v>
      </c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2"/>
      <c r="N76" s="9"/>
    </row>
    <row r="77" spans="1:14" ht="24.95" customHeight="1" x14ac:dyDescent="0.25">
      <c r="A77" s="74" t="s">
        <v>6</v>
      </c>
      <c r="B77" s="80" t="s">
        <v>75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1"/>
      <c r="N77" s="1"/>
    </row>
    <row r="78" spans="1:14" ht="24.95" customHeight="1" x14ac:dyDescent="0.25">
      <c r="A78" s="75" t="s">
        <v>7</v>
      </c>
      <c r="B78" s="86" t="s">
        <v>75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7"/>
    </row>
    <row r="79" spans="1:14" ht="24.95" customHeight="1" x14ac:dyDescent="0.25">
      <c r="A79" s="74" t="s">
        <v>8</v>
      </c>
      <c r="B79" s="80" t="s">
        <v>75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1"/>
    </row>
    <row r="80" spans="1:14" ht="24.95" customHeight="1" x14ac:dyDescent="0.25">
      <c r="A80" s="75" t="s">
        <v>9</v>
      </c>
      <c r="B80" s="86" t="s">
        <v>75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7"/>
    </row>
    <row r="81" spans="1:13" ht="24.95" customHeight="1" x14ac:dyDescent="0.25">
      <c r="A81" s="74" t="s">
        <v>10</v>
      </c>
      <c r="B81" s="80" t="s">
        <v>75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1"/>
    </row>
    <row r="82" spans="1:13" ht="24.95" customHeight="1" x14ac:dyDescent="0.25">
      <c r="A82" s="75" t="s">
        <v>23</v>
      </c>
      <c r="B82" s="86" t="s">
        <v>75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7"/>
    </row>
    <row r="83" spans="1:13" ht="24.95" customHeight="1" x14ac:dyDescent="0.25">
      <c r="A83" s="74" t="s">
        <v>24</v>
      </c>
      <c r="B83" s="80" t="s">
        <v>75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1"/>
    </row>
    <row r="84" spans="1:13" ht="50.1" customHeight="1" x14ac:dyDescent="0.25">
      <c r="A84" s="75" t="s">
        <v>0</v>
      </c>
      <c r="B84" s="88" t="s">
        <v>79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9"/>
    </row>
    <row r="85" spans="1:13" ht="60" customHeight="1" x14ac:dyDescent="0.25">
      <c r="A85" s="74" t="s">
        <v>1</v>
      </c>
      <c r="B85" s="82" t="s">
        <v>80</v>
      </c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3"/>
    </row>
    <row r="86" spans="1:13" ht="60" customHeight="1" x14ac:dyDescent="0.25">
      <c r="A86" s="75" t="s">
        <v>3</v>
      </c>
      <c r="B86" s="88" t="s">
        <v>81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9"/>
    </row>
    <row r="87" spans="1:13" ht="125.1" customHeight="1" x14ac:dyDescent="0.25">
      <c r="A87" s="74" t="s">
        <v>4</v>
      </c>
      <c r="B87" s="82" t="s">
        <v>82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3"/>
    </row>
    <row r="88" spans="1:13" ht="140.1" customHeight="1" thickBot="1" x14ac:dyDescent="0.3">
      <c r="A88" s="76" t="s">
        <v>5</v>
      </c>
      <c r="B88" s="84" t="s">
        <v>83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5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" name="Intervalo5_1_4_1"/>
    <protectedRange sqref="J59" name="Intervalo5_2_1"/>
    <protectedRange sqref="J58" name="Intervalo5_1_3"/>
    <protectedRange sqref="C72" name="Intervalo5_1_6"/>
    <protectedRange sqref="G72" name="Intervalo5_1_4_2"/>
  </protectedRanges>
  <mergeCells count="14">
    <mergeCell ref="K1:M1"/>
    <mergeCell ref="B77:M77"/>
    <mergeCell ref="B78:M78"/>
    <mergeCell ref="B79:M79"/>
    <mergeCell ref="B80:M80"/>
    <mergeCell ref="B76:M76"/>
    <mergeCell ref="B81:M81"/>
    <mergeCell ref="B87:M87"/>
    <mergeCell ref="B88:M88"/>
    <mergeCell ref="B82:M82"/>
    <mergeCell ref="B83:M83"/>
    <mergeCell ref="B84:M84"/>
    <mergeCell ref="B85:M85"/>
    <mergeCell ref="B86:M86"/>
  </mergeCells>
  <dataValidations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H72:M72 B72 D72:F72" xr:uid="{00000000-0002-0000-0000-000001000000}">
      <formula1>$P$61=0</formula1>
    </dataValidation>
  </dataValidations>
  <printOptions horizontalCentered="1" vertic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&amp;L&amp;G&amp;C&amp;"-,Negrito"&amp;12RELATÓRIO - GESTÃO EM SAÚDE
RELATÓRIO - DEMONSTRATIVO DO FLUXO DE CAIXA
AMBULATÓRIO MÉDICO DE ESPECIALIDADES DE TAQUARITINGA - PERÍODO: 2025&amp;R&amp;G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2024-08-05T12:33:48Z</cp:lastPrinted>
  <dcterms:created xsi:type="dcterms:W3CDTF">2008-07-21T21:08:00Z</dcterms:created>
  <dcterms:modified xsi:type="dcterms:W3CDTF">2026-01-05T22:29:46Z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