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ntab\HOSPITAIS\6.  AME TAQUARITINGA\AME TQ 2026\Fluxo de Caixa e Resultado Operacional\"/>
    </mc:Choice>
  </mc:AlternateContent>
  <xr:revisionPtr revIDLastSave="0" documentId="13_ncr:1_{E87D5574-A188-4FAE-A8B3-B5622F0687D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755" xr2:uid="{00000000-000D-0000-FFFF-FFFF00000000}"/>
  </bookViews>
  <sheets>
    <sheet name="Fluxo de Caixa" sheetId="35" r:id="rId1"/>
  </sheets>
  <calcPr calcId="191029"/>
</workbook>
</file>

<file path=xl/calcChain.xml><?xml version="1.0" encoding="utf-8"?>
<calcChain xmlns="http://schemas.openxmlformats.org/spreadsheetml/2006/main">
  <c r="N54" i="35" l="1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N3" i="35"/>
  <c r="M61" i="35"/>
  <c r="L61" i="35"/>
  <c r="K61" i="35"/>
  <c r="J61" i="35"/>
  <c r="I61" i="35"/>
  <c r="H61" i="35"/>
  <c r="M67" i="35"/>
  <c r="L67" i="35"/>
  <c r="K67" i="35"/>
  <c r="J67" i="35"/>
  <c r="I67" i="35"/>
  <c r="H67" i="35"/>
  <c r="M73" i="35"/>
  <c r="L73" i="35"/>
  <c r="K73" i="35"/>
  <c r="J73" i="35"/>
  <c r="I73" i="35"/>
  <c r="H73" i="35"/>
  <c r="G73" i="35"/>
  <c r="F73" i="35"/>
  <c r="E73" i="35"/>
  <c r="D73" i="35"/>
  <c r="C73" i="35"/>
  <c r="B73" i="35"/>
  <c r="G67" i="35"/>
  <c r="F67" i="35"/>
  <c r="E67" i="35"/>
  <c r="D67" i="35"/>
  <c r="C67" i="35"/>
  <c r="G61" i="35"/>
  <c r="F61" i="35"/>
  <c r="E61" i="35"/>
  <c r="D61" i="35"/>
  <c r="C61" i="35"/>
</calcChain>
</file>

<file path=xl/sharedStrings.xml><?xml version="1.0" encoding="utf-8"?>
<sst xmlns="http://schemas.openxmlformats.org/spreadsheetml/2006/main" count="141" uniqueCount="85">
  <si>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</si>
  <si>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</si>
  <si>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</si>
  <si>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</si>
  <si>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</si>
  <si>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</si>
  <si>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</si>
  <si>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</si>
  <si>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</si>
  <si>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</si>
  <si>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</si>
  <si>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</si>
  <si>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</si>
  <si>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</si>
  <si>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</si>
  <si>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</si>
  <si>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</si>
  <si>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</si>
  <si>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</si>
  <si>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</si>
  <si>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</si>
  <si>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</si>
  <si>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</si>
  <si>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</si>
  <si>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</si>
  <si>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</si>
  <si>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</si>
  <si>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Descrição</t>
  </si>
  <si>
    <t>Serviços Terceirizados</t>
  </si>
  <si>
    <t>Custeio</t>
  </si>
  <si>
    <t>Ordenados</t>
  </si>
  <si>
    <t>Encargos Sociais</t>
  </si>
  <si>
    <t>Benefícios</t>
  </si>
  <si>
    <t>Assistenciais</t>
  </si>
  <si>
    <t>Pessoa Jurídica</t>
  </si>
  <si>
    <t>Pessoa Física</t>
  </si>
  <si>
    <t>Administrativos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</si>
  <si>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</si>
  <si>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</si>
  <si>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</si>
  <si>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</si>
  <si>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</si>
  <si>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</si>
  <si>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</si>
  <si>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</si>
  <si>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</si>
  <si>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</si>
  <si>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</si>
  <si>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</si>
  <si>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</si>
  <si>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</si>
  <si>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</si>
  <si>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</si>
  <si>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</si>
  <si>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</si>
  <si>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</si>
  <si>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</si>
  <si>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Espécie / Caixa Pequeno</t>
  </si>
  <si>
    <t>618 - Composição de Saldo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</si>
  <si>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</si>
  <si>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</si>
  <si>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</si>
  <si>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</si>
  <si>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</si>
  <si>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</si>
  <si>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</si>
  <si>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</si>
  <si>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</si>
  <si>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</si>
  <si>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</si>
  <si>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</si>
  <si>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</si>
  <si>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616 - Fluxo de Caixa</t>
  </si>
  <si>
    <t>617 - Saldo Bancário</t>
  </si>
  <si>
    <t>371 - Observação</t>
  </si>
  <si>
    <t>711 - Piso de Enfermagem (Recurso do Ministério da Saúde) - DCO</t>
  </si>
  <si>
    <t>Repasse de recursos do Ministério da Saúde</t>
  </si>
  <si>
    <t>Despesa de recursos do Ministério da Saúde</t>
  </si>
  <si>
    <r>
      <rPr>
        <b/>
        <sz val="11"/>
        <color theme="1"/>
        <rFont val="Calibri"/>
        <family val="2"/>
        <scheme val="minor"/>
      </rPr>
      <t>"Outras Despesas com Pessoal" R$ 14.485,09</t>
    </r>
    <r>
      <rPr>
        <sz val="11"/>
        <color theme="1"/>
        <rFont val="Calibri"/>
        <family val="2"/>
        <scheme val="minor"/>
      </rPr>
      <t xml:space="preserve">
- Empréstimo Consignado R$ 6.302,61
- Sindical R$ 1.027,94
- Convênio Médico R$ 7.154,54</t>
    </r>
  </si>
  <si>
    <r>
      <rPr>
        <b/>
        <sz val="11"/>
        <rFont val="Calibri"/>
        <family val="2"/>
        <scheme val="minor"/>
      </rPr>
      <t>"Outras Receitas" R$ 3.400,02</t>
    </r>
    <r>
      <rPr>
        <sz val="11"/>
        <rFont val="Calibri"/>
        <family val="2"/>
        <scheme val="minor"/>
      </rPr>
      <t xml:space="preserve">
- Ordem bancária não resgatada R$ 3.400,02
</t>
    </r>
    <r>
      <rPr>
        <b/>
        <sz val="11"/>
        <rFont val="Calibri"/>
        <family val="2"/>
        <scheme val="minor"/>
      </rPr>
      <t>''Outras Despesas com Pessoal'' R$ 16.014,42</t>
    </r>
    <r>
      <rPr>
        <sz val="11"/>
        <rFont val="Calibri"/>
        <family val="2"/>
        <scheme val="minor"/>
      </rPr>
      <t xml:space="preserve">
- Empréstimo consignado: R$ 8.479,14
- Contribuição sindical: R$ 1.210,54
- Convênio medico: R$ 6.324,74
</t>
    </r>
    <r>
      <rPr>
        <b/>
        <sz val="11"/>
        <rFont val="Calibri"/>
        <family val="2"/>
        <scheme val="minor"/>
      </rPr>
      <t>''Financeiras'' R$ 95,80</t>
    </r>
    <r>
      <rPr>
        <sz val="11"/>
        <rFont val="Calibri"/>
        <family val="2"/>
        <scheme val="minor"/>
      </rPr>
      <t xml:space="preserve">
- Tarifas bancárias R$ 95,80</t>
    </r>
  </si>
  <si>
    <r>
      <rPr>
        <b/>
        <sz val="11"/>
        <color theme="1"/>
        <rFont val="Calibri"/>
        <family val="2"/>
        <scheme val="minor"/>
      </rPr>
      <t>“Outras Despesas com Pessoal” R$ 20.699,17</t>
    </r>
    <r>
      <rPr>
        <sz val="11"/>
        <color theme="1"/>
        <rFont val="Calibri"/>
        <family val="2"/>
        <scheme val="minor"/>
      </rPr>
      <t xml:space="preserve">
- Empréstimo consignado: R$ 9.927,97
- Contribuição sindical: R$ 2.065,88
- Convênio médico: R$ 8.705,32</t>
    </r>
  </si>
  <si>
    <r>
      <rPr>
        <b/>
        <sz val="11"/>
        <rFont val="Calibri"/>
        <family val="2"/>
        <scheme val="minor"/>
      </rPr>
      <t>"Outras Receitas" R$ 4.748,56</t>
    </r>
    <r>
      <rPr>
        <sz val="11"/>
        <rFont val="Calibri"/>
        <family val="2"/>
        <scheme val="minor"/>
      </rPr>
      <t xml:space="preserve">
- Pagamento de rescisão devolvido: R$ 4.748,56
</t>
    </r>
    <r>
      <rPr>
        <b/>
        <sz val="11"/>
        <rFont val="Calibri"/>
        <family val="2"/>
        <scheme val="minor"/>
      </rPr>
      <t>"Outras Despesas com Pessoal" R$ 22.543,59</t>
    </r>
    <r>
      <rPr>
        <sz val="11"/>
        <rFont val="Calibri"/>
        <family val="2"/>
        <scheme val="minor"/>
      </rPr>
      <t xml:space="preserve">
- Empréstimo consignado: R$ 12.447,60
- Contribuição sindical: R$ 2.658,54
- Convênio médico: R$ 7.437,45</t>
    </r>
  </si>
  <si>
    <r>
      <rPr>
        <b/>
        <sz val="11"/>
        <color theme="1"/>
        <rFont val="Calibri"/>
        <family val="2"/>
        <scheme val="minor"/>
      </rPr>
      <t>'Outras Despesas com Pessoal'' R$ 24.322,43</t>
    </r>
    <r>
      <rPr>
        <sz val="11"/>
        <color theme="1"/>
        <rFont val="Calibri"/>
        <family val="2"/>
        <scheme val="minor"/>
      </rPr>
      <t xml:space="preserve">
- Empréstimo consignado: R$ 14.845,79
- Contribuição sindical: R$ 2.101,91
- Convênio médico: R$ 7.374,73
</t>
    </r>
    <r>
      <rPr>
        <b/>
        <sz val="11"/>
        <color theme="1"/>
        <rFont val="Calibri"/>
        <family val="2"/>
        <scheme val="minor"/>
      </rPr>
      <t>"Financeiras" R$ 48,50</t>
    </r>
    <r>
      <rPr>
        <sz val="11"/>
        <color theme="1"/>
        <rFont val="Calibri"/>
        <family val="2"/>
        <scheme val="minor"/>
      </rPr>
      <t xml:space="preserve">
- Tarifas bancárias R$ 48,50</t>
    </r>
  </si>
  <si>
    <r>
      <rPr>
        <b/>
        <sz val="11"/>
        <rFont val="Calibri"/>
        <family val="2"/>
        <scheme val="minor"/>
      </rPr>
      <t>"Outras Despesas com Pessoal" R$ 26.440,18</t>
    </r>
    <r>
      <rPr>
        <sz val="11"/>
        <rFont val="Calibri"/>
        <family val="2"/>
        <scheme val="minor"/>
      </rPr>
      <t xml:space="preserve">
- Empréstimo consignado: R$ 17.166,57
- Contribuição sindical: R$ 1.318,05
- Convênio médico: R$ 7.955,56</t>
    </r>
  </si>
  <si>
    <r>
      <rPr>
        <b/>
        <sz val="11"/>
        <color theme="1"/>
        <rFont val="Calibri"/>
        <family val="2"/>
        <scheme val="minor"/>
      </rPr>
      <t>"Outras Despesas com Pessoal" R$ 29.948,83</t>
    </r>
    <r>
      <rPr>
        <sz val="11"/>
        <color theme="1"/>
        <rFont val="Calibri"/>
        <family val="2"/>
        <scheme val="minor"/>
      </rPr>
      <t xml:space="preserve">
- Empréstimo consignado: R$ 20.832,65
- Contribuição sindical: R$ 1.122,67
- Convênio médico: R$ 7.993,51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</si>
</sst>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rgb="FFCFCFCF"/>
      </right>
      <top/>
      <bottom style="thin">
        <color rgb="FFCFCFCF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CFCFCF"/>
      </left>
      <right style="medium">
        <color auto="1"/>
      </right>
      <top style="thin">
        <color rgb="FFCFCFCF"/>
      </top>
      <bottom style="thin">
        <color rgb="FFCFCFCF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5" fillId="0" borderId="0" applyNumberFormat="0" applyFill="0" applyBorder="0" applyAlignment="0" applyProtection="0"/>
  </cellStyleXfs>
  <cellXfs count="93">
    <xf numFmtId="0" fontId="0" fillId="0" borderId="0" xfId="0"/>
    <xf numFmtId="43" fontId="0" fillId="0" borderId="0" xfId="7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7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3" fontId="3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0" borderId="0" xfId="7" applyFont="1" applyBorder="1" applyAlignment="1">
      <alignment horizontal="right" vertical="center"/>
    </xf>
    <xf numFmtId="43" fontId="2" fillId="0" borderId="0" xfId="7" applyFont="1" applyBorder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right" vertical="center" wrapText="1"/>
    </xf>
    <xf numFmtId="43" fontId="3" fillId="0" borderId="0" xfId="7" applyFont="1" applyBorder="1" applyAlignment="1">
      <alignment horizontal="center" vertical="center"/>
    </xf>
    <xf numFmtId="43" fontId="3" fillId="0" borderId="0" xfId="7" applyFont="1" applyFill="1" applyBorder="1" applyAlignment="1">
      <alignment horizontal="center" vertical="center"/>
    </xf>
    <xf numFmtId="43" fontId="2" fillId="0" borderId="0" xfId="7" applyFont="1" applyFill="1" applyBorder="1" applyAlignment="1">
      <alignment vertical="center"/>
    </xf>
    <xf numFmtId="43" fontId="3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/>
    </xf>
    <xf numFmtId="43" fontId="3" fillId="0" borderId="0" xfId="7" applyFont="1" applyFill="1" applyBorder="1" applyAlignment="1">
      <alignment horizontal="right" vertical="center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3" fontId="2" fillId="0" borderId="17" xfId="7" applyFont="1" applyBorder="1" applyAlignment="1">
      <alignment vertical="center"/>
    </xf>
    <xf numFmtId="43" fontId="2" fillId="0" borderId="18" xfId="7" applyFont="1" applyBorder="1" applyAlignment="1">
      <alignment vertical="center"/>
    </xf>
    <xf numFmtId="43" fontId="2" fillId="0" borderId="17" xfId="7" applyFont="1" applyFill="1" applyBorder="1" applyAlignment="1">
      <alignment vertical="center"/>
    </xf>
    <xf numFmtId="43" fontId="3" fillId="0" borderId="17" xfId="7" applyFont="1" applyBorder="1" applyAlignment="1">
      <alignment horizontal="right" vertical="center"/>
    </xf>
    <xf numFmtId="43" fontId="4" fillId="0" borderId="17" xfId="7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43" fontId="3" fillId="0" borderId="17" xfId="7" applyFont="1" applyBorder="1" applyAlignment="1">
      <alignment vertical="center"/>
    </xf>
    <xf numFmtId="43" fontId="3" fillId="3" borderId="17" xfId="7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43" fontId="3" fillId="0" borderId="20" xfId="7" applyFont="1" applyBorder="1" applyAlignment="1">
      <alignment vertical="center"/>
    </xf>
    <xf numFmtId="0" fontId="3" fillId="3" borderId="23" xfId="0" applyFont="1" applyFill="1" applyBorder="1" applyAlignment="1">
      <alignment horizontal="center" vertical="center" wrapText="1"/>
    </xf>
    <xf numFmtId="43" fontId="2" fillId="3" borderId="23" xfId="7" applyFont="1" applyFill="1" applyBorder="1" applyAlignment="1">
      <alignment horizontal="center" vertical="center"/>
    </xf>
    <xf numFmtId="43" fontId="3" fillId="3" borderId="23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43" fontId="2" fillId="2" borderId="17" xfId="7" applyFont="1" applyFill="1" applyBorder="1" applyAlignment="1">
      <alignment vertical="center"/>
    </xf>
    <xf numFmtId="43" fontId="2" fillId="2" borderId="17" xfId="7" applyFont="1" applyFill="1" applyBorder="1" applyAlignment="1">
      <alignment horizontal="right" vertical="center"/>
    </xf>
    <xf numFmtId="43" fontId="2" fillId="0" borderId="17" xfId="7" applyFont="1" applyBorder="1" applyAlignment="1">
      <alignment horizontal="right" vertical="center"/>
    </xf>
    <xf numFmtId="43" fontId="2" fillId="2" borderId="22" xfId="7" applyFont="1" applyFill="1" applyBorder="1" applyAlignment="1">
      <alignment horizontal="right" vertical="center"/>
    </xf>
    <xf numFmtId="43" fontId="2" fillId="2" borderId="22" xfId="7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 wrapText="1"/>
    </xf>
    <xf numFmtId="43" fontId="3" fillId="0" borderId="25" xfId="7" applyFont="1" applyBorder="1" applyAlignment="1">
      <alignment horizontal="center" vertical="center"/>
    </xf>
    <xf numFmtId="43" fontId="3" fillId="2" borderId="25" xfId="7" applyFont="1" applyFill="1" applyBorder="1" applyAlignment="1">
      <alignment horizontal="center" vertical="center"/>
    </xf>
    <xf numFmtId="43" fontId="3" fillId="2" borderId="26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3" fontId="3" fillId="0" borderId="17" xfId="7" applyFont="1" applyBorder="1" applyAlignment="1">
      <alignment horizontal="center" vertical="center" wrapText="1"/>
    </xf>
    <xf numFmtId="43" fontId="3" fillId="3" borderId="17" xfId="7" applyFont="1" applyFill="1" applyBorder="1" applyAlignment="1">
      <alignment horizontal="center" vertical="center" wrapText="1"/>
    </xf>
    <xf numFmtId="43" fontId="3" fillId="0" borderId="17" xfId="7" applyFont="1" applyBorder="1" applyAlignment="1">
      <alignment horizontal="center" vertical="center"/>
    </xf>
    <xf numFmtId="43" fontId="3" fillId="3" borderId="22" xfId="7" applyFont="1" applyFill="1" applyBorder="1" applyAlignment="1">
      <alignment horizontal="center" vertical="center"/>
    </xf>
    <xf numFmtId="43" fontId="2" fillId="0" borderId="17" xfId="7" applyFont="1" applyBorder="1" applyAlignment="1" applyProtection="1">
      <alignment vertical="center"/>
      <protection locked="0"/>
    </xf>
    <xf numFmtId="0" fontId="3" fillId="3" borderId="24" xfId="0" applyFont="1" applyFill="1" applyBorder="1" applyAlignment="1">
      <alignment horizontal="center" vertical="center" wrapText="1"/>
    </xf>
    <xf numFmtId="43" fontId="3" fillId="0" borderId="25" xfId="7" applyFont="1" applyFill="1" applyBorder="1" applyAlignment="1">
      <alignment horizontal="center" vertical="center"/>
    </xf>
    <xf numFmtId="43" fontId="3" fillId="3" borderId="25" xfId="7" applyFont="1" applyFill="1" applyBorder="1" applyAlignment="1">
      <alignment horizontal="center" vertical="center"/>
    </xf>
    <xf numFmtId="43" fontId="3" fillId="3" borderId="26" xfId="7" applyFont="1" applyFill="1" applyBorder="1" applyAlignment="1">
      <alignment horizontal="center" vertical="center"/>
    </xf>
    <xf numFmtId="43" fontId="3" fillId="2" borderId="11" xfId="0" applyNumberFormat="1" applyFont="1" applyFill="1" applyBorder="1" applyAlignment="1">
      <alignment horizontal="center" vertical="center"/>
    </xf>
    <xf numFmtId="43" fontId="3" fillId="3" borderId="21" xfId="7" applyFont="1" applyFill="1" applyBorder="1" applyAlignment="1">
      <alignment horizontal="center" vertical="center" wrapText="1"/>
    </xf>
    <xf numFmtId="43" fontId="21" fillId="0" borderId="21" xfId="7" applyFont="1" applyFill="1" applyBorder="1" applyAlignment="1">
      <alignment horizontal="center" vertical="center" wrapText="1"/>
    </xf>
    <xf numFmtId="43" fontId="21" fillId="3" borderId="21" xfId="7" applyFont="1" applyFill="1" applyBorder="1" applyAlignment="1">
      <alignment horizontal="center" vertical="center" wrapText="1"/>
    </xf>
    <xf numFmtId="43" fontId="21" fillId="3" borderId="24" xfId="7" applyFont="1" applyFill="1" applyBorder="1" applyAlignment="1">
      <alignment horizontal="center" vertical="center" wrapText="1"/>
    </xf>
    <xf numFmtId="0" fontId="2" fillId="35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 wrapText="1"/>
    </xf>
    <xf numFmtId="43" fontId="3" fillId="0" borderId="27" xfId="7" applyFont="1" applyBorder="1" applyAlignment="1">
      <alignment horizontal="center" vertical="center"/>
    </xf>
    <xf numFmtId="0" fontId="0" fillId="0" borderId="17" xfId="7" quotePrefix="1" applyNumberFormat="1" applyFont="1" applyFill="1" applyBorder="1" applyAlignment="1">
      <alignment vertical="center" wrapText="1"/>
    </xf>
    <xf numFmtId="0" fontId="0" fillId="0" borderId="17" xfId="7" applyNumberFormat="1" applyFont="1" applyFill="1" applyBorder="1" applyAlignment="1">
      <alignment vertical="center" wrapText="1"/>
    </xf>
    <xf numFmtId="0" fontId="0" fillId="0" borderId="22" xfId="7" applyNumberFormat="1" applyFont="1" applyFill="1" applyBorder="1" applyAlignment="1">
      <alignment vertical="center" wrapText="1"/>
    </xf>
    <xf numFmtId="0" fontId="22" fillId="3" borderId="25" xfId="7" applyNumberFormat="1" applyFont="1" applyFill="1" applyBorder="1" applyAlignment="1">
      <alignment vertical="center" wrapText="1"/>
    </xf>
    <xf numFmtId="0" fontId="22" fillId="3" borderId="26" xfId="7" applyNumberFormat="1" applyFont="1" applyFill="1" applyBorder="1" applyAlignment="1">
      <alignment vertical="center" wrapText="1"/>
    </xf>
    <xf numFmtId="0" fontId="22" fillId="3" borderId="17" xfId="7" applyNumberFormat="1" applyFont="1" applyFill="1" applyBorder="1" applyAlignment="1" applyProtection="1">
      <alignment vertical="center" wrapText="1"/>
      <protection locked="0"/>
    </xf>
    <xf numFmtId="0" fontId="22" fillId="3" borderId="22" xfId="7" applyNumberFormat="1" applyFont="1" applyFill="1" applyBorder="1" applyAlignment="1" applyProtection="1">
      <alignment vertical="center" wrapText="1"/>
      <protection locked="0"/>
    </xf>
    <xf numFmtId="0" fontId="22" fillId="3" borderId="17" xfId="7" applyNumberFormat="1" applyFont="1" applyFill="1" applyBorder="1" applyAlignment="1">
      <alignment vertical="center" wrapText="1"/>
    </xf>
    <xf numFmtId="0" fontId="22" fillId="3" borderId="22" xfId="7" applyNumberFormat="1" applyFont="1" applyFill="1" applyBorder="1" applyAlignment="1">
      <alignment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0" fillId="0" borderId="28" xfId="7" applyNumberFormat="1" applyFont="1" applyFill="1" applyBorder="1" applyAlignment="1" applyProtection="1">
      <alignment vertical="center" wrapText="1"/>
      <protection locked="0"/>
    </xf>
    <xf numFmtId="0" fontId="0" fillId="0" borderId="29" xfId="7" applyNumberFormat="1" applyFont="1" applyFill="1" applyBorder="1" applyAlignment="1" applyProtection="1">
      <alignment vertical="center" wrapText="1"/>
      <protection locked="0"/>
    </xf>
    <xf numFmtId="0" fontId="22" fillId="3" borderId="17" xfId="7" quotePrefix="1" applyNumberFormat="1" applyFont="1" applyFill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</cellXfs>
  <cellStyles count="53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 2" xfId="5" xr:uid="{00000000-0005-0000-0000-00001E000000}"/>
    <cellStyle name="Moeda 3" xfId="4" xr:uid="{00000000-0005-0000-0000-00001F000000}"/>
    <cellStyle name="Moeda 4" xfId="49" xr:uid="{00000000-0005-0000-0000-000020000000}"/>
    <cellStyle name="Moeda 4 2" xfId="50" xr:uid="{00000000-0005-0000-0000-000021000000}"/>
    <cellStyle name="Neutro" xfId="15" builtinId="28" customBuiltin="1"/>
    <cellStyle name="Normal" xfId="0" builtinId="0"/>
    <cellStyle name="Normal 2" xfId="51" xr:uid="{00000000-0005-0000-0000-000024000000}"/>
    <cellStyle name="Nota" xfId="22" builtinId="10" customBuiltin="1"/>
    <cellStyle name="Ruim" xfId="14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ítulo 5" xfId="52" xr:uid="{00000000-0005-0000-0000-00002E000000}"/>
    <cellStyle name="Total" xfId="24" builtinId="25" customBuiltin="1"/>
    <cellStyle name="Vírgula" xfId="7" builtinId="3"/>
    <cellStyle name="Vírgula 2" xfId="1" xr:uid="{00000000-0005-0000-0000-000031000000}"/>
    <cellStyle name="Vírgula 2 2" xfId="2" xr:uid="{00000000-0005-0000-0000-000032000000}"/>
    <cellStyle name="Vírgula 3" xfId="3" xr:uid="{00000000-0005-0000-0000-000033000000}"/>
    <cellStyle name="Vírgula 4" xfId="6" xr:uid="{00000000-0005-0000-0000-000034000000}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CFCFCF"/>
        </left>
        <right/>
        <top style="medium">
          <color rgb="FFCFCFCF"/>
        </top>
        <bottom/>
      </border>
    </dxf>
    <dxf>
      <font>
        <b/>
        <sz val="12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medium">
          <color rgb="FFCFCFCF"/>
        </right>
        <top style="medium">
          <color rgb="FFCFCFCF"/>
        </top>
        <bottom/>
      </border>
    </dxf>
    <dxf>
      <border>
        <top style="thin">
          <color theme="0" tint="-0.24994659260841701"/>
        </top>
      </border>
    </dxf>
    <dxf>
      <alignment vertical="center" textRotation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thin">
          <color theme="0" tint="-0.2499465926084170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3" displayName="Tabela23" ref="A2:N54" headerRowCount="0" totalsRowShown="0" headerRowDxfId="45" dataDxfId="44" totalsRowDxfId="42" tableBorderDxfId="43" totalsRowBorderDxfId="41">
  <tableColumns count="14">
    <tableColumn id="1" xr3:uid="{00000000-0010-0000-0000-000001000000}" name="Colunas1" headerRowDxfId="40" dataDxfId="39" totalsRowDxfId="38"/>
    <tableColumn id="2" xr3:uid="{00000000-0010-0000-0000-000002000000}" name="Colunas2" headerRowDxfId="37" dataDxfId="36" totalsRowDxfId="35"/>
    <tableColumn id="3" xr3:uid="{00000000-0010-0000-0000-000003000000}" name="Colunas3" headerRowDxfId="34" dataDxfId="33" totalsRowDxfId="32"/>
    <tableColumn id="4" xr3:uid="{00000000-0010-0000-0000-000004000000}" name="Colunas4" headerRowDxfId="31" dataDxfId="30" totalsRowDxfId="29"/>
    <tableColumn id="5" xr3:uid="{00000000-0010-0000-0000-000005000000}" name="Colunas5" headerRowDxfId="28" dataDxfId="27" totalsRowDxfId="26" dataCellStyle="Vírgula"/>
    <tableColumn id="6" xr3:uid="{00000000-0010-0000-0000-000006000000}" name="Colunas6" headerRowDxfId="25" dataDxfId="24" totalsRowDxfId="23"/>
    <tableColumn id="7" xr3:uid="{00000000-0010-0000-0000-000007000000}" name="Colunas7" headerRowDxfId="22" dataDxfId="21" totalsRowDxfId="20"/>
    <tableColumn id="8" xr3:uid="{00000000-0010-0000-0000-000008000000}" name="Colunas8" headerRowDxfId="19" dataDxfId="18" totalsRowDxfId="17"/>
    <tableColumn id="9" xr3:uid="{00000000-0010-0000-0000-000009000000}" name="Colunas9" headerRowDxfId="16" dataDxfId="15" totalsRowDxfId="14"/>
    <tableColumn id="10" xr3:uid="{00000000-0010-0000-0000-00000A000000}" name="Colunas10" headerRowDxfId="13" dataDxfId="12" totalsRowDxfId="11" dataCellStyle="Vírgula"/>
    <tableColumn id="11" xr3:uid="{00000000-0010-0000-0000-00000B000000}" name="Colunas11" headerRowDxfId="10" dataDxfId="9" totalsRowDxfId="8"/>
    <tableColumn id="12" xr3:uid="{00000000-0010-0000-0000-00000C000000}" name="Colunas12" headerRowDxfId="7" dataDxfId="6" totalsRowDxfId="5"/>
    <tableColumn id="13" xr3:uid="{00000000-0010-0000-0000-00000D000000}" name="Colunas13" headerRowDxfId="4" dataDxfId="3" totalsRowDxfId="2"/>
    <tableColumn id="14" xr3:uid="{00000000-0010-0000-0000-00000E000000}" name="Colunas14" dataDxfId="1" totalsRowDxfId="0" dataCellStyle="Vírgula"/>
  </tableColumns>
  <tableStyleInfo name="TableStyleMedium2" showFirstColumn="0" showLastColumn="0" showRowStripes="0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showGridLines="0" tabSelected="1" zoomScale="85" zoomScaleNormal="85" zoomScalePageLayoutView="70" workbookViewId="0">
      <selection activeCell="L30" sqref="L30"/>
    </sheetView>
  </sheetViews>
  <sheetFormatPr defaultRowHeight="15" x14ac:dyDescent="0.25"/>
  <cols>
    <col min="1" max="1" width="60.7109375" style="2" customWidth="1"/>
    <col min="2" max="14" width="17.28515625" style="2" customWidth="1"/>
    <col min="15" max="16384" width="9.140625" style="2"/>
  </cols>
  <sheetData>
    <row r="1" spans="1:14" ht="45" customHeight="1" x14ac:dyDescent="0.25">
      <c r="A1" s="76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87"/>
      <c r="L1" s="87"/>
      <c r="M1" s="87"/>
      <c r="N1" s="21"/>
    </row>
    <row r="2" spans="1:14" s="6" customFormat="1" ht="15.75" x14ac:dyDescent="0.25">
      <c r="A2" s="22" t="s">
        <v>19</v>
      </c>
      <c r="B2" s="77" t="s">
        <v>6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23</v>
      </c>
      <c r="H2" s="23" t="s">
        <v>24</v>
      </c>
      <c r="I2" s="23" t="s">
        <v>0</v>
      </c>
      <c r="J2" s="23" t="s">
        <v>1</v>
      </c>
      <c r="K2" s="23" t="s">
        <v>3</v>
      </c>
      <c r="L2" s="23" t="s">
        <v>4</v>
      </c>
      <c r="M2" s="23" t="s">
        <v>5</v>
      </c>
      <c r="N2" s="24" t="s">
        <v>2</v>
      </c>
    </row>
    <row r="3" spans="1:14" ht="15.75" x14ac:dyDescent="0.25">
      <c r="A3" s="25" t="s">
        <v>11</v>
      </c>
      <c r="B3" s="26">
        <v>2595470</v>
      </c>
      <c r="C3" s="26">
        <v>2872827.7</v>
      </c>
      <c r="D3" s="26">
        <v>2998162.79</v>
      </c>
      <c r="E3" s="26">
        <v>3154067.45</v>
      </c>
      <c r="F3" s="26">
        <v>2974012.5800000005</v>
      </c>
      <c r="G3" s="26">
        <v>2118879.3700000006</v>
      </c>
      <c r="H3" s="26">
        <v>932659.95000000019</v>
      </c>
      <c r="I3" s="26"/>
      <c r="J3" s="26"/>
      <c r="K3" s="26"/>
      <c r="L3" s="26"/>
      <c r="M3" s="26"/>
      <c r="N3" s="27">
        <f>SUM(Tabela23[[#This Row],[Colunas2]:[Colunas13]])</f>
        <v>17646079.840000004</v>
      </c>
    </row>
    <row r="4" spans="1:14" s="6" customFormat="1" ht="30" customHeight="1" x14ac:dyDescent="0.25">
      <c r="A4" s="36" t="s">
        <v>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ht="16.5" customHeight="1" x14ac:dyDescent="0.25">
      <c r="A5" s="25" t="s">
        <v>37</v>
      </c>
      <c r="B5" s="26">
        <v>1373189</v>
      </c>
      <c r="C5" s="26">
        <v>1373189</v>
      </c>
      <c r="D5" s="26">
        <v>1373189</v>
      </c>
      <c r="E5" s="26">
        <v>1373189</v>
      </c>
      <c r="F5" s="26">
        <v>926655.48</v>
      </c>
      <c r="G5" s="26">
        <v>926655.48</v>
      </c>
      <c r="H5" s="26">
        <v>926655.48</v>
      </c>
      <c r="I5" s="28"/>
      <c r="J5" s="28"/>
      <c r="K5" s="26"/>
      <c r="L5" s="26"/>
      <c r="M5" s="26"/>
      <c r="N5" s="27">
        <f>SUM(Tabela23[[#This Row],[Colunas2]:[Colunas13]])</f>
        <v>8272722.4400000013</v>
      </c>
    </row>
    <row r="6" spans="1:14" ht="16.5" customHeight="1" x14ac:dyDescent="0.25">
      <c r="A6" s="25" t="s">
        <v>59</v>
      </c>
      <c r="B6" s="29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8"/>
      <c r="J6" s="28"/>
      <c r="K6" s="26"/>
      <c r="L6" s="26"/>
      <c r="M6" s="26"/>
      <c r="N6" s="27">
        <f>SUM(Tabela23[[#This Row],[Colunas2]:[Colunas13]])</f>
        <v>0</v>
      </c>
    </row>
    <row r="7" spans="1:14" ht="16.5" customHeight="1" x14ac:dyDescent="0.25">
      <c r="A7" s="25" t="s">
        <v>60</v>
      </c>
      <c r="B7" s="29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8"/>
      <c r="J7" s="28"/>
      <c r="K7" s="26"/>
      <c r="L7" s="26"/>
      <c r="M7" s="26"/>
      <c r="N7" s="27">
        <f>SUM(Tabela23[[#This Row],[Colunas2]:[Colunas13]])</f>
        <v>0</v>
      </c>
    </row>
    <row r="8" spans="1:14" ht="16.5" customHeight="1" x14ac:dyDescent="0.25">
      <c r="A8" s="25" t="s">
        <v>69</v>
      </c>
      <c r="B8" s="29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8"/>
      <c r="J8" s="28"/>
      <c r="K8" s="26"/>
      <c r="L8" s="26"/>
      <c r="M8" s="26"/>
      <c r="N8" s="27">
        <f>SUM(Tabela23[[#This Row],[Colunas2]:[Colunas13]])</f>
        <v>0</v>
      </c>
    </row>
    <row r="9" spans="1:14" ht="16.5" customHeight="1" x14ac:dyDescent="0.25">
      <c r="A9" s="25" t="s">
        <v>61</v>
      </c>
      <c r="B9" s="29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8"/>
      <c r="J9" s="28"/>
      <c r="K9" s="26"/>
      <c r="L9" s="26"/>
      <c r="M9" s="26"/>
      <c r="N9" s="27">
        <f>SUM(Tabela23[[#This Row],[Colunas2]:[Colunas13]])</f>
        <v>0</v>
      </c>
    </row>
    <row r="10" spans="1:14" ht="16.5" customHeight="1" x14ac:dyDescent="0.25">
      <c r="A10" s="25" t="s">
        <v>62</v>
      </c>
      <c r="B10" s="29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8"/>
      <c r="J10" s="28"/>
      <c r="K10" s="26"/>
      <c r="L10" s="26"/>
      <c r="M10" s="26"/>
      <c r="N10" s="27">
        <f>SUM(Tabela23[[#This Row],[Colunas2]:[Colunas13]])</f>
        <v>0</v>
      </c>
    </row>
    <row r="11" spans="1:14" ht="16.5" customHeight="1" x14ac:dyDescent="0.25">
      <c r="A11" s="25" t="s">
        <v>12</v>
      </c>
      <c r="B11" s="26">
        <v>30667.200000000001</v>
      </c>
      <c r="C11" s="26">
        <v>23829.85</v>
      </c>
      <c r="D11" s="26">
        <v>33382.33</v>
      </c>
      <c r="E11" s="26">
        <v>26497.37</v>
      </c>
      <c r="F11" s="26">
        <v>12676.76</v>
      </c>
      <c r="G11" s="26">
        <v>15710.3</v>
      </c>
      <c r="H11" s="26">
        <v>2032.43</v>
      </c>
      <c r="I11" s="28"/>
      <c r="J11" s="28"/>
      <c r="K11" s="26"/>
      <c r="L11" s="26"/>
      <c r="M11" s="26"/>
      <c r="N11" s="27">
        <f>SUM(Tabela23[[#This Row],[Colunas2]:[Colunas13]])</f>
        <v>144796.24</v>
      </c>
    </row>
    <row r="12" spans="1:14" ht="16.5" customHeight="1" x14ac:dyDescent="0.25">
      <c r="A12" s="25" t="s">
        <v>63</v>
      </c>
      <c r="B12" s="29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8"/>
      <c r="J12" s="28"/>
      <c r="K12" s="26"/>
      <c r="L12" s="26"/>
      <c r="M12" s="26"/>
      <c r="N12" s="27">
        <f>SUM(Tabela23[[#This Row],[Colunas2]:[Colunas13]])</f>
        <v>0</v>
      </c>
    </row>
    <row r="13" spans="1:14" ht="16.5" customHeight="1" x14ac:dyDescent="0.25">
      <c r="A13" s="25" t="s">
        <v>64</v>
      </c>
      <c r="B13" s="29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8"/>
      <c r="J13" s="28"/>
      <c r="K13" s="26"/>
      <c r="L13" s="26"/>
      <c r="M13" s="26"/>
      <c r="N13" s="27">
        <f>SUM(Tabela23[[#This Row],[Colunas2]:[Colunas13]])</f>
        <v>0</v>
      </c>
    </row>
    <row r="14" spans="1:14" ht="16.5" customHeight="1" x14ac:dyDescent="0.25">
      <c r="A14" s="25" t="s">
        <v>65</v>
      </c>
      <c r="B14" s="29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8"/>
      <c r="J14" s="28"/>
      <c r="K14" s="26"/>
      <c r="L14" s="26"/>
      <c r="M14" s="26"/>
      <c r="N14" s="27">
        <f>SUM(Tabela23[[#This Row],[Colunas2]:[Colunas13]])</f>
        <v>0</v>
      </c>
    </row>
    <row r="15" spans="1:14" ht="16.5" customHeight="1" x14ac:dyDescent="0.25">
      <c r="A15" s="25" t="s">
        <v>38</v>
      </c>
      <c r="B15" s="29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8"/>
      <c r="J15" s="28"/>
      <c r="K15" s="26"/>
      <c r="L15" s="26"/>
      <c r="M15" s="26"/>
      <c r="N15" s="27">
        <f>SUM(Tabela23[[#This Row],[Colunas2]:[Colunas13]])</f>
        <v>0</v>
      </c>
    </row>
    <row r="16" spans="1:14" ht="16.5" customHeight="1" x14ac:dyDescent="0.25">
      <c r="A16" s="25" t="s">
        <v>66</v>
      </c>
      <c r="B16" s="29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8"/>
      <c r="J16" s="28"/>
      <c r="K16" s="26"/>
      <c r="L16" s="26"/>
      <c r="M16" s="26"/>
      <c r="N16" s="27">
        <f>SUM(Tabela23[[#This Row],[Colunas2]:[Colunas13]])</f>
        <v>0</v>
      </c>
    </row>
    <row r="17" spans="1:14" ht="16.5" customHeight="1" x14ac:dyDescent="0.25">
      <c r="A17" s="25" t="s">
        <v>67</v>
      </c>
      <c r="B17" s="29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8"/>
      <c r="J17" s="28"/>
      <c r="K17" s="26"/>
      <c r="L17" s="26"/>
      <c r="M17" s="26"/>
      <c r="N17" s="27">
        <f>SUM(Tabela23[[#This Row],[Colunas2]:[Colunas13]])</f>
        <v>0</v>
      </c>
    </row>
    <row r="18" spans="1:14" ht="16.5" customHeight="1" x14ac:dyDescent="0.25">
      <c r="A18" s="25" t="s">
        <v>68</v>
      </c>
      <c r="B18" s="26">
        <v>0</v>
      </c>
      <c r="C18" s="26">
        <v>3400.02</v>
      </c>
      <c r="D18" s="26">
        <v>0</v>
      </c>
      <c r="E18" s="26">
        <v>4748.5600000000004</v>
      </c>
      <c r="F18" s="26">
        <v>0</v>
      </c>
      <c r="G18" s="26">
        <v>0</v>
      </c>
      <c r="H18" s="26">
        <v>0</v>
      </c>
      <c r="I18" s="30"/>
      <c r="J18" s="30"/>
      <c r="K18" s="26"/>
      <c r="L18" s="26"/>
      <c r="M18" s="26"/>
      <c r="N18" s="27">
        <f>SUM(Tabela23[[#This Row],[Colunas2]:[Colunas13]])</f>
        <v>8148.58</v>
      </c>
    </row>
    <row r="19" spans="1:14" s="3" customFormat="1" ht="16.5" customHeight="1" x14ac:dyDescent="0.25">
      <c r="A19" s="31" t="s">
        <v>39</v>
      </c>
      <c r="B19" s="32">
        <v>1403856.2</v>
      </c>
      <c r="C19" s="32">
        <v>1400418.87</v>
      </c>
      <c r="D19" s="32">
        <v>1406571.33</v>
      </c>
      <c r="E19" s="32">
        <v>1404434.9300000002</v>
      </c>
      <c r="F19" s="32">
        <v>939332.24</v>
      </c>
      <c r="G19" s="32">
        <v>942365.78</v>
      </c>
      <c r="H19" s="32">
        <v>928687.91</v>
      </c>
      <c r="I19" s="32"/>
      <c r="J19" s="32"/>
      <c r="K19" s="32"/>
      <c r="L19" s="32"/>
      <c r="M19" s="32"/>
      <c r="N19" s="27">
        <f>SUM(Tabela23[[#This Row],[Colunas2]:[Colunas13]])</f>
        <v>8425667.2599999998</v>
      </c>
    </row>
    <row r="20" spans="1:14" s="8" customFormat="1" ht="30" customHeight="1" x14ac:dyDescent="0.25">
      <c r="A20" s="36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s="3" customFormat="1" ht="16.5" customHeight="1" x14ac:dyDescent="0.25">
      <c r="A21" s="31" t="s">
        <v>14</v>
      </c>
      <c r="B21" s="32">
        <v>590658.63</v>
      </c>
      <c r="C21" s="32">
        <v>555981.55000000016</v>
      </c>
      <c r="D21" s="32">
        <v>582936.54</v>
      </c>
      <c r="E21" s="32">
        <v>553570.52</v>
      </c>
      <c r="F21" s="32">
        <v>596572.47</v>
      </c>
      <c r="G21" s="32">
        <v>725492.06</v>
      </c>
      <c r="H21" s="32">
        <v>700410.6399999999</v>
      </c>
      <c r="I21" s="32"/>
      <c r="J21" s="32"/>
      <c r="K21" s="32"/>
      <c r="L21" s="32"/>
      <c r="M21" s="32"/>
      <c r="N21" s="27">
        <f>SUM(Tabela23[[#This Row],[Colunas2]:[Colunas13]])</f>
        <v>4305622.41</v>
      </c>
    </row>
    <row r="22" spans="1:14" ht="16.5" customHeight="1" x14ac:dyDescent="0.25">
      <c r="A22" s="25" t="s">
        <v>30</v>
      </c>
      <c r="B22" s="26">
        <v>329011.98000000004</v>
      </c>
      <c r="C22" s="26">
        <v>326020.76</v>
      </c>
      <c r="D22" s="26">
        <v>362754.37</v>
      </c>
      <c r="E22" s="26">
        <v>352530.60000000003</v>
      </c>
      <c r="F22" s="26">
        <v>392778.83</v>
      </c>
      <c r="G22" s="26">
        <v>455670.41000000003</v>
      </c>
      <c r="H22" s="26">
        <v>432995.49</v>
      </c>
      <c r="I22" s="26"/>
      <c r="J22" s="26"/>
      <c r="K22" s="26"/>
      <c r="L22" s="26"/>
      <c r="M22" s="26"/>
      <c r="N22" s="27">
        <f>SUM(Tabela23[[#This Row],[Colunas2]:[Colunas13]])</f>
        <v>2651762.4400000004</v>
      </c>
    </row>
    <row r="23" spans="1:14" ht="16.5" customHeight="1" x14ac:dyDescent="0.25">
      <c r="A23" s="25" t="s">
        <v>32</v>
      </c>
      <c r="B23" s="26">
        <v>78811</v>
      </c>
      <c r="C23" s="26">
        <v>57652.85</v>
      </c>
      <c r="D23" s="26">
        <v>58114.07</v>
      </c>
      <c r="E23" s="26">
        <v>60851</v>
      </c>
      <c r="F23" s="26">
        <v>63130.67</v>
      </c>
      <c r="G23" s="26">
        <v>64400</v>
      </c>
      <c r="H23" s="26">
        <v>64127.199999999997</v>
      </c>
      <c r="I23" s="26"/>
      <c r="J23" s="26"/>
      <c r="K23" s="26"/>
      <c r="L23" s="26"/>
      <c r="M23" s="26"/>
      <c r="N23" s="27">
        <f>SUM(Tabela23[[#This Row],[Colunas2]:[Colunas13]])</f>
        <v>447086.79000000004</v>
      </c>
    </row>
    <row r="24" spans="1:14" ht="16.5" customHeight="1" x14ac:dyDescent="0.25">
      <c r="A24" s="25" t="s">
        <v>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/>
      <c r="J24" s="26"/>
      <c r="K24" s="26"/>
      <c r="L24" s="26"/>
      <c r="M24" s="26"/>
      <c r="N24" s="27">
        <f>SUM(Tabela23[[#This Row],[Colunas2]:[Colunas13]])</f>
        <v>0</v>
      </c>
    </row>
    <row r="25" spans="1:14" ht="16.5" customHeight="1" x14ac:dyDescent="0.25">
      <c r="A25" s="25" t="s">
        <v>31</v>
      </c>
      <c r="B25" s="26">
        <v>139205.42000000001</v>
      </c>
      <c r="C25" s="26">
        <v>82198.040000000008</v>
      </c>
      <c r="D25" s="26">
        <v>82923.78</v>
      </c>
      <c r="E25" s="26">
        <v>94539.58</v>
      </c>
      <c r="F25" s="26">
        <v>101628.45000000001</v>
      </c>
      <c r="G25" s="26">
        <v>115688.12999999999</v>
      </c>
      <c r="H25" s="26">
        <v>125068.26000000001</v>
      </c>
      <c r="I25" s="26"/>
      <c r="J25" s="26"/>
      <c r="K25" s="26"/>
      <c r="L25" s="26"/>
      <c r="M25" s="26"/>
      <c r="N25" s="27">
        <f>SUM(Tabela23[[#This Row],[Colunas2]:[Colunas13]])</f>
        <v>741251.66</v>
      </c>
    </row>
    <row r="26" spans="1:14" ht="16.5" customHeight="1" x14ac:dyDescent="0.25">
      <c r="A26" s="25" t="s">
        <v>41</v>
      </c>
      <c r="B26" s="26">
        <v>0</v>
      </c>
      <c r="C26" s="26">
        <v>1901.9</v>
      </c>
      <c r="D26" s="26">
        <v>4748.5600000000004</v>
      </c>
      <c r="E26" s="26">
        <v>3400.02</v>
      </c>
      <c r="F26" s="26">
        <v>0</v>
      </c>
      <c r="G26" s="26">
        <v>12940.01</v>
      </c>
      <c r="H26" s="26">
        <v>0</v>
      </c>
      <c r="I26" s="26"/>
      <c r="J26" s="26"/>
      <c r="K26" s="26"/>
      <c r="L26" s="26"/>
      <c r="M26" s="26"/>
      <c r="N26" s="27">
        <f>SUM(Tabela23[[#This Row],[Colunas2]:[Colunas13]])</f>
        <v>22990.49</v>
      </c>
    </row>
    <row r="27" spans="1:14" ht="16.5" customHeight="1" x14ac:dyDescent="0.25">
      <c r="A27" s="25" t="s">
        <v>25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/>
      <c r="J27" s="26"/>
      <c r="K27" s="26"/>
      <c r="L27" s="26"/>
      <c r="M27" s="26"/>
      <c r="N27" s="27">
        <f>SUM(Tabela23[[#This Row],[Colunas2]:[Colunas13]])</f>
        <v>0</v>
      </c>
    </row>
    <row r="28" spans="1:14" ht="16.5" customHeight="1" x14ac:dyDescent="0.25">
      <c r="A28" s="25" t="s">
        <v>26</v>
      </c>
      <c r="B28" s="26">
        <v>29145.14</v>
      </c>
      <c r="C28" s="26">
        <v>53884.03</v>
      </c>
      <c r="D28" s="26">
        <v>53696.590000000004</v>
      </c>
      <c r="E28" s="26">
        <v>19705.73</v>
      </c>
      <c r="F28" s="26">
        <v>14712.09</v>
      </c>
      <c r="G28" s="26">
        <v>50353.33</v>
      </c>
      <c r="H28" s="26">
        <v>48270.86</v>
      </c>
      <c r="I28" s="26"/>
      <c r="J28" s="26"/>
      <c r="K28" s="26"/>
      <c r="L28" s="26"/>
      <c r="M28" s="26"/>
      <c r="N28" s="27">
        <f>SUM(Tabela23[[#This Row],[Colunas2]:[Colunas13]])</f>
        <v>269767.77</v>
      </c>
    </row>
    <row r="29" spans="1:14" ht="16.5" customHeight="1" x14ac:dyDescent="0.25">
      <c r="A29" s="25" t="s">
        <v>42</v>
      </c>
      <c r="B29" s="26">
        <v>14485.09</v>
      </c>
      <c r="C29" s="26">
        <v>16014.419999999998</v>
      </c>
      <c r="D29" s="26">
        <v>20699.169999999998</v>
      </c>
      <c r="E29" s="26">
        <v>22543.59</v>
      </c>
      <c r="F29" s="26">
        <v>24322.43</v>
      </c>
      <c r="G29" s="26">
        <v>26440.179999999997</v>
      </c>
      <c r="H29" s="26">
        <v>29948.83</v>
      </c>
      <c r="I29" s="26"/>
      <c r="J29" s="26"/>
      <c r="K29" s="26"/>
      <c r="L29" s="26"/>
      <c r="M29" s="26"/>
      <c r="N29" s="27">
        <f>SUM(Tabela23[[#This Row],[Colunas2]:[Colunas13]])</f>
        <v>154453.70999999996</v>
      </c>
    </row>
    <row r="30" spans="1:14" ht="16.5" customHeight="1" x14ac:dyDescent="0.25">
      <c r="A30" s="25" t="s">
        <v>70</v>
      </c>
      <c r="B30" s="29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/>
      <c r="J30" s="26"/>
      <c r="K30" s="26"/>
      <c r="L30" s="26"/>
      <c r="M30" s="26"/>
      <c r="N30" s="27">
        <f>SUM(Tabela23[[#This Row],[Colunas2]:[Colunas13]])</f>
        <v>0</v>
      </c>
    </row>
    <row r="31" spans="1:14" ht="16.5" customHeight="1" x14ac:dyDescent="0.25">
      <c r="A31" s="25" t="s">
        <v>71</v>
      </c>
      <c r="B31" s="29">
        <v>0</v>
      </c>
      <c r="C31" s="26">
        <v>18309.55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>
        <f>SUM(Tabela23[[#This Row],[Colunas2]:[Colunas13]])</f>
        <v>18309.55</v>
      </c>
    </row>
    <row r="32" spans="1:14" s="3" customFormat="1" ht="16.5" customHeight="1" x14ac:dyDescent="0.25">
      <c r="A32" s="31" t="s">
        <v>28</v>
      </c>
      <c r="B32" s="32">
        <v>409022.14000000019</v>
      </c>
      <c r="C32" s="32">
        <v>367136.35000000003</v>
      </c>
      <c r="D32" s="32">
        <v>449101.47</v>
      </c>
      <c r="E32" s="32">
        <v>726291.85</v>
      </c>
      <c r="F32" s="32">
        <v>739250.45</v>
      </c>
      <c r="G32" s="32">
        <v>811999.28</v>
      </c>
      <c r="H32" s="32">
        <v>884756.91</v>
      </c>
      <c r="I32" s="32"/>
      <c r="J32" s="32"/>
      <c r="K32" s="32"/>
      <c r="L32" s="32"/>
      <c r="M32" s="32"/>
      <c r="N32" s="27">
        <f>SUM(Tabela23[[#This Row],[Colunas2]:[Colunas13]])</f>
        <v>4387558.45</v>
      </c>
    </row>
    <row r="33" spans="1:14" s="3" customFormat="1" ht="16.5" customHeight="1" x14ac:dyDescent="0.25">
      <c r="A33" s="31" t="s">
        <v>33</v>
      </c>
      <c r="B33" s="32">
        <v>336317.48000000016</v>
      </c>
      <c r="C33" s="32">
        <v>268814.78000000003</v>
      </c>
      <c r="D33" s="32">
        <v>315735.23</v>
      </c>
      <c r="E33" s="32">
        <v>569632.23</v>
      </c>
      <c r="F33" s="32">
        <v>612377.54</v>
      </c>
      <c r="G33" s="32">
        <v>636151.39</v>
      </c>
      <c r="H33" s="32">
        <v>736005.69000000006</v>
      </c>
      <c r="I33" s="32"/>
      <c r="J33" s="32"/>
      <c r="K33" s="32"/>
      <c r="L33" s="32"/>
      <c r="M33" s="32"/>
      <c r="N33" s="27">
        <f>SUM(Tabela23[[#This Row],[Colunas2]:[Colunas13]])</f>
        <v>3475034.3400000003</v>
      </c>
    </row>
    <row r="34" spans="1:14" ht="16.5" customHeight="1" x14ac:dyDescent="0.25">
      <c r="A34" s="25" t="s">
        <v>34</v>
      </c>
      <c r="B34" s="26">
        <v>331832.92000000016</v>
      </c>
      <c r="C34" s="26">
        <v>265866.78000000003</v>
      </c>
      <c r="D34" s="26">
        <v>313007.23</v>
      </c>
      <c r="E34" s="26">
        <v>566226.63</v>
      </c>
      <c r="F34" s="26">
        <v>609447.14</v>
      </c>
      <c r="G34" s="26">
        <v>633132.99</v>
      </c>
      <c r="H34" s="26">
        <v>735389.69000000006</v>
      </c>
      <c r="I34" s="26"/>
      <c r="J34" s="26"/>
      <c r="K34" s="26"/>
      <c r="L34" s="26"/>
      <c r="M34" s="26"/>
      <c r="N34" s="27">
        <f>SUM(Tabela23[[#This Row],[Colunas2]:[Colunas13]])</f>
        <v>3454903.3800000004</v>
      </c>
    </row>
    <row r="35" spans="1:14" ht="16.5" customHeight="1" x14ac:dyDescent="0.25">
      <c r="A35" s="25" t="s">
        <v>35</v>
      </c>
      <c r="B35" s="26">
        <v>4484.5599999999995</v>
      </c>
      <c r="C35" s="26">
        <v>2948</v>
      </c>
      <c r="D35" s="26">
        <v>2728</v>
      </c>
      <c r="E35" s="26">
        <v>3405.6000000000004</v>
      </c>
      <c r="F35" s="26">
        <v>2930.4</v>
      </c>
      <c r="G35" s="26">
        <v>3018.4</v>
      </c>
      <c r="H35" s="26">
        <v>616</v>
      </c>
      <c r="I35" s="26"/>
      <c r="J35" s="26"/>
      <c r="K35" s="26"/>
      <c r="L35" s="26"/>
      <c r="M35" s="26"/>
      <c r="N35" s="27">
        <f>SUM(Tabela23[[#This Row],[Colunas2]:[Colunas13]])</f>
        <v>20130.960000000003</v>
      </c>
    </row>
    <row r="36" spans="1:14" ht="16.5" customHeight="1" x14ac:dyDescent="0.25">
      <c r="A36" s="25" t="s">
        <v>36</v>
      </c>
      <c r="B36" s="26">
        <v>72704.660000000018</v>
      </c>
      <c r="C36" s="26">
        <v>98321.57</v>
      </c>
      <c r="D36" s="26">
        <v>133366.24000000002</v>
      </c>
      <c r="E36" s="26">
        <v>156659.62</v>
      </c>
      <c r="F36" s="26">
        <v>126872.90999999997</v>
      </c>
      <c r="G36" s="26">
        <v>175847.88999999998</v>
      </c>
      <c r="H36" s="26">
        <v>148751.22</v>
      </c>
      <c r="I36" s="26"/>
      <c r="J36" s="26"/>
      <c r="K36" s="26"/>
      <c r="L36" s="26"/>
      <c r="M36" s="26"/>
      <c r="N36" s="27">
        <f>SUM(Tabela23[[#This Row],[Colunas2]:[Colunas13]])</f>
        <v>912524.11</v>
      </c>
    </row>
    <row r="37" spans="1:14" s="3" customFormat="1" ht="16.5" customHeight="1" x14ac:dyDescent="0.25">
      <c r="A37" s="31" t="s">
        <v>15</v>
      </c>
      <c r="B37" s="32">
        <v>39933.1</v>
      </c>
      <c r="C37" s="32">
        <v>51152.28</v>
      </c>
      <c r="D37" s="32">
        <v>150875.6</v>
      </c>
      <c r="E37" s="32">
        <v>204398.96000000002</v>
      </c>
      <c r="F37" s="32">
        <v>263922.47999999992</v>
      </c>
      <c r="G37" s="32">
        <v>325965.22000000009</v>
      </c>
      <c r="H37" s="32">
        <v>132814.13</v>
      </c>
      <c r="I37" s="32"/>
      <c r="J37" s="32"/>
      <c r="K37" s="32"/>
      <c r="L37" s="32"/>
      <c r="M37" s="32"/>
      <c r="N37" s="27">
        <f>SUM(Tabela23[[#This Row],[Colunas2]:[Colunas13]])</f>
        <v>1169061.77</v>
      </c>
    </row>
    <row r="38" spans="1:14" ht="16.5" customHeight="1" x14ac:dyDescent="0.25">
      <c r="A38" s="25" t="s">
        <v>43</v>
      </c>
      <c r="B38" s="26">
        <v>18429.5</v>
      </c>
      <c r="C38" s="26">
        <v>19225.740000000002</v>
      </c>
      <c r="D38" s="26">
        <v>117541.92000000001</v>
      </c>
      <c r="E38" s="26">
        <v>146908.41000000003</v>
      </c>
      <c r="F38" s="26">
        <v>235120.22999999995</v>
      </c>
      <c r="G38" s="26">
        <v>256642.36178312293</v>
      </c>
      <c r="H38" s="26">
        <v>86730.780000000013</v>
      </c>
      <c r="I38" s="26"/>
      <c r="J38" s="26"/>
      <c r="K38" s="26"/>
      <c r="L38" s="26"/>
      <c r="M38" s="26"/>
      <c r="N38" s="27">
        <f>SUM(Tabela23[[#This Row],[Colunas2]:[Colunas13]])</f>
        <v>880598.94178312295</v>
      </c>
    </row>
    <row r="39" spans="1:14" ht="16.5" customHeight="1" x14ac:dyDescent="0.25">
      <c r="A39" s="25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/>
      <c r="J39" s="26"/>
      <c r="K39" s="26"/>
      <c r="L39" s="26"/>
      <c r="M39" s="26"/>
      <c r="N39" s="27">
        <f>SUM(Tabela23[[#This Row],[Colunas2]:[Colunas13]])</f>
        <v>0</v>
      </c>
    </row>
    <row r="40" spans="1:14" ht="16.5" customHeight="1" x14ac:dyDescent="0.25">
      <c r="A40" s="25" t="s">
        <v>45</v>
      </c>
      <c r="B40" s="26">
        <v>21503.599999999999</v>
      </c>
      <c r="C40" s="26">
        <v>31926.54</v>
      </c>
      <c r="D40" s="26">
        <v>33333.68</v>
      </c>
      <c r="E40" s="26">
        <v>57490.55</v>
      </c>
      <c r="F40" s="26">
        <v>28802.249999999996</v>
      </c>
      <c r="G40" s="26">
        <v>69322.858216877125</v>
      </c>
      <c r="H40" s="26">
        <v>46083.35</v>
      </c>
      <c r="I40" s="26"/>
      <c r="J40" s="26"/>
      <c r="K40" s="26"/>
      <c r="L40" s="26"/>
      <c r="M40" s="26"/>
      <c r="N40" s="27">
        <f>SUM(Tabela23[[#This Row],[Colunas2]:[Colunas13]])</f>
        <v>288462.82821687713</v>
      </c>
    </row>
    <row r="41" spans="1:14" s="3" customFormat="1" ht="16.5" customHeight="1" x14ac:dyDescent="0.25">
      <c r="A41" s="31" t="s">
        <v>46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200</v>
      </c>
      <c r="I41" s="32"/>
      <c r="J41" s="32"/>
      <c r="K41" s="32"/>
      <c r="L41" s="32"/>
      <c r="M41" s="32"/>
      <c r="N41" s="27">
        <f>SUM(Tabela23[[#This Row],[Colunas2]:[Colunas13]])</f>
        <v>200</v>
      </c>
    </row>
    <row r="42" spans="1:14" ht="16.5" customHeight="1" x14ac:dyDescent="0.25">
      <c r="A42" s="25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200</v>
      </c>
      <c r="I42" s="26"/>
      <c r="J42" s="26"/>
      <c r="K42" s="26"/>
      <c r="L42" s="26"/>
      <c r="M42" s="26"/>
      <c r="N42" s="27">
        <f>SUM(Tabela23[[#This Row],[Colunas2]:[Colunas13]])</f>
        <v>200</v>
      </c>
    </row>
    <row r="43" spans="1:14" ht="16.5" customHeight="1" x14ac:dyDescent="0.25">
      <c r="A43" s="25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/>
      <c r="J43" s="26"/>
      <c r="K43" s="26"/>
      <c r="L43" s="26"/>
      <c r="M43" s="26"/>
      <c r="N43" s="27">
        <f>SUM(Tabela23[[#This Row],[Colunas2]:[Colunas13]])</f>
        <v>0</v>
      </c>
    </row>
    <row r="44" spans="1:14" ht="16.5" customHeight="1" x14ac:dyDescent="0.25">
      <c r="A44" s="25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/>
      <c r="J44" s="26"/>
      <c r="K44" s="26"/>
      <c r="L44" s="26"/>
      <c r="M44" s="26"/>
      <c r="N44" s="27">
        <f>SUM(Tabela23[[#This Row],[Colunas2]:[Colunas13]])</f>
        <v>0</v>
      </c>
    </row>
    <row r="45" spans="1:14" ht="16.5" customHeight="1" x14ac:dyDescent="0.25">
      <c r="A45" s="25" t="s">
        <v>50</v>
      </c>
      <c r="B45" s="26">
        <v>8416.4699999999993</v>
      </c>
      <c r="C45" s="26">
        <v>47041.84</v>
      </c>
      <c r="D45" s="26">
        <v>34587.570000000007</v>
      </c>
      <c r="E45" s="26">
        <v>31107.860000000004</v>
      </c>
      <c r="F45" s="26">
        <v>39089.89</v>
      </c>
      <c r="G45" s="26">
        <v>28663.060000000005</v>
      </c>
      <c r="H45" s="26">
        <v>26637.52</v>
      </c>
      <c r="I45" s="26"/>
      <c r="J45" s="26"/>
      <c r="K45" s="26"/>
      <c r="L45" s="26"/>
      <c r="M45" s="26"/>
      <c r="N45" s="27">
        <f>SUM(Tabela23[[#This Row],[Colunas2]:[Colunas13]])</f>
        <v>215544.21</v>
      </c>
    </row>
    <row r="46" spans="1:14" ht="16.5" customHeight="1" x14ac:dyDescent="0.25">
      <c r="A46" s="25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/>
      <c r="J46" s="26"/>
      <c r="K46" s="26"/>
      <c r="L46" s="26"/>
      <c r="M46" s="26"/>
      <c r="N46" s="27">
        <f>SUM(Tabela23[[#This Row],[Colunas2]:[Colunas13]])</f>
        <v>0</v>
      </c>
    </row>
    <row r="47" spans="1:14" ht="16.5" customHeight="1" x14ac:dyDescent="0.25">
      <c r="A47" s="74" t="s">
        <v>18</v>
      </c>
      <c r="B47" s="26">
        <v>0</v>
      </c>
      <c r="C47" s="26">
        <v>95.8</v>
      </c>
      <c r="D47" s="26">
        <v>0</v>
      </c>
      <c r="E47" s="26">
        <v>0</v>
      </c>
      <c r="F47" s="26">
        <v>48.5</v>
      </c>
      <c r="G47" s="26">
        <v>0</v>
      </c>
      <c r="H47" s="26">
        <v>0</v>
      </c>
      <c r="I47" s="26"/>
      <c r="J47" s="26"/>
      <c r="K47" s="26"/>
      <c r="L47" s="26"/>
      <c r="M47" s="26"/>
      <c r="N47" s="27">
        <f>SUM(Tabela23[[#This Row],[Colunas2]:[Colunas13]])</f>
        <v>144.30000000000001</v>
      </c>
    </row>
    <row r="48" spans="1:14" ht="16.5" customHeight="1" x14ac:dyDescent="0.25">
      <c r="A48" s="25" t="s">
        <v>16</v>
      </c>
      <c r="B48" s="26">
        <v>26177</v>
      </c>
      <c r="C48" s="26">
        <v>211867.19999999998</v>
      </c>
      <c r="D48" s="26">
        <v>500</v>
      </c>
      <c r="E48" s="26">
        <v>604.09</v>
      </c>
      <c r="F48" s="26">
        <v>58697.420000000006</v>
      </c>
      <c r="G48" s="26">
        <v>1947.58</v>
      </c>
      <c r="H48" s="26">
        <v>0</v>
      </c>
      <c r="I48" s="26"/>
      <c r="J48" s="26"/>
      <c r="K48" s="26"/>
      <c r="L48" s="26"/>
      <c r="M48" s="26"/>
      <c r="N48" s="27">
        <f>SUM(Tabela23[[#This Row],[Colunas2]:[Colunas13]])</f>
        <v>299793.28999999998</v>
      </c>
    </row>
    <row r="49" spans="1:14" ht="16.5" customHeight="1" x14ac:dyDescent="0.25">
      <c r="A49" s="25" t="s">
        <v>17</v>
      </c>
      <c r="B49" s="26">
        <v>24576</v>
      </c>
      <c r="C49" s="26">
        <v>1580</v>
      </c>
      <c r="D49" s="26">
        <v>46.980000000000004</v>
      </c>
      <c r="E49" s="26">
        <v>29699.200000000001</v>
      </c>
      <c r="F49" s="26">
        <v>57326.81</v>
      </c>
      <c r="G49" s="26">
        <v>200499.97</v>
      </c>
      <c r="H49" s="26">
        <v>108820.6</v>
      </c>
      <c r="I49" s="26"/>
      <c r="J49" s="26"/>
      <c r="K49" s="26"/>
      <c r="L49" s="26"/>
      <c r="M49" s="26"/>
      <c r="N49" s="27">
        <f>SUM(Tabela23[[#This Row],[Colunas2]:[Colunas13]])</f>
        <v>422549.55999999994</v>
      </c>
    </row>
    <row r="50" spans="1:14" ht="16.5" customHeight="1" x14ac:dyDescent="0.25">
      <c r="A50" s="25" t="s">
        <v>52</v>
      </c>
      <c r="B50" s="26">
        <v>27715.160000000003</v>
      </c>
      <c r="C50" s="26">
        <v>40228.760000000009</v>
      </c>
      <c r="D50" s="26">
        <v>32618.510000000002</v>
      </c>
      <c r="E50" s="26">
        <v>38817.320000000007</v>
      </c>
      <c r="F50" s="26">
        <v>39557.430000000008</v>
      </c>
      <c r="G50" s="26">
        <v>34018.03</v>
      </c>
      <c r="H50" s="26">
        <v>0</v>
      </c>
      <c r="I50" s="26"/>
      <c r="J50" s="26"/>
      <c r="K50" s="26"/>
      <c r="L50" s="26"/>
      <c r="M50" s="26"/>
      <c r="N50" s="27">
        <f>SUM(Tabela23[[#This Row],[Colunas2]:[Colunas13]])</f>
        <v>212955.21000000005</v>
      </c>
    </row>
    <row r="51" spans="1:14" ht="16.5" customHeight="1" x14ac:dyDescent="0.25">
      <c r="A51" s="74" t="s">
        <v>53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/>
      <c r="J51" s="26"/>
      <c r="K51" s="26"/>
      <c r="L51" s="26"/>
      <c r="M51" s="26"/>
      <c r="N51" s="27">
        <f>SUM(Tabela23[[#This Row],[Colunas2]:[Colunas13]])</f>
        <v>0</v>
      </c>
    </row>
    <row r="52" spans="1:14" s="3" customFormat="1" ht="16.5" customHeight="1" x14ac:dyDescent="0.25">
      <c r="A52" s="31" t="s">
        <v>54</v>
      </c>
      <c r="B52" s="32">
        <v>1126498.5000000002</v>
      </c>
      <c r="C52" s="32">
        <v>1275083.7800000003</v>
      </c>
      <c r="D52" s="32">
        <v>1250666.6700000002</v>
      </c>
      <c r="E52" s="32">
        <v>1584489.8</v>
      </c>
      <c r="F52" s="32">
        <v>1794465.4499999997</v>
      </c>
      <c r="G52" s="32">
        <v>2128585.2000000002</v>
      </c>
      <c r="H52" s="32">
        <v>1853639.7999999998</v>
      </c>
      <c r="I52" s="32"/>
      <c r="J52" s="32"/>
      <c r="K52" s="32"/>
      <c r="L52" s="32"/>
      <c r="M52" s="32"/>
      <c r="N52" s="27">
        <f>SUM(Tabela23[[#This Row],[Colunas2]:[Colunas13]])</f>
        <v>11013429.199999999</v>
      </c>
    </row>
    <row r="53" spans="1:14" s="3" customFormat="1" ht="16.5" customHeight="1" x14ac:dyDescent="0.25">
      <c r="A53" s="31" t="s">
        <v>55</v>
      </c>
      <c r="B53" s="32">
        <v>277357.69999999972</v>
      </c>
      <c r="C53" s="32">
        <v>125335.08999999985</v>
      </c>
      <c r="D53" s="32">
        <v>155904.65999999992</v>
      </c>
      <c r="E53" s="32">
        <v>-180054.87</v>
      </c>
      <c r="F53" s="32">
        <v>-855133.20999999973</v>
      </c>
      <c r="G53" s="32">
        <v>-1186219.4200000002</v>
      </c>
      <c r="H53" s="32">
        <v>-924951.88999999978</v>
      </c>
      <c r="I53" s="32"/>
      <c r="J53" s="32"/>
      <c r="K53" s="32"/>
      <c r="L53" s="32"/>
      <c r="M53" s="32"/>
      <c r="N53" s="27">
        <f>SUM(Tabela23[[#This Row],[Colunas2]:[Colunas13]])</f>
        <v>-2587761.94</v>
      </c>
    </row>
    <row r="54" spans="1:14" s="3" customFormat="1" ht="16.5" customHeight="1" x14ac:dyDescent="0.25">
      <c r="A54" s="34" t="s">
        <v>56</v>
      </c>
      <c r="B54" s="35">
        <v>2872827.7</v>
      </c>
      <c r="C54" s="35">
        <v>2998162.79</v>
      </c>
      <c r="D54" s="35">
        <v>3154067.45</v>
      </c>
      <c r="E54" s="35">
        <v>2974012.58</v>
      </c>
      <c r="F54" s="35">
        <v>2118879.3700000006</v>
      </c>
      <c r="G54" s="35">
        <v>932659.95000000019</v>
      </c>
      <c r="H54" s="35">
        <v>7708.06</v>
      </c>
      <c r="I54" s="35"/>
      <c r="J54" s="35"/>
      <c r="K54" s="35"/>
      <c r="L54" s="35"/>
      <c r="M54" s="35"/>
      <c r="N54" s="27">
        <f>SUM(Tabela23[[#This Row],[Colunas2]:[Colunas13]])</f>
        <v>15058317.900000004</v>
      </c>
    </row>
    <row r="55" spans="1:14" ht="30" customHeight="1" thickBot="1" x14ac:dyDescent="0.3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7"/>
      <c r="L55" s="7"/>
      <c r="M55" s="7"/>
      <c r="N55" s="7"/>
    </row>
    <row r="56" spans="1:14" ht="30" customHeight="1" x14ac:dyDescent="0.25">
      <c r="A56" s="75" t="s">
        <v>73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0"/>
      <c r="N56" s="4"/>
    </row>
    <row r="57" spans="1:14" s="8" customFormat="1" ht="15.75" x14ac:dyDescent="0.25">
      <c r="A57" s="41" t="s">
        <v>19</v>
      </c>
      <c r="B57" s="42" t="s">
        <v>6</v>
      </c>
      <c r="C57" s="43" t="s">
        <v>7</v>
      </c>
      <c r="D57" s="42" t="s">
        <v>8</v>
      </c>
      <c r="E57" s="43" t="s">
        <v>9</v>
      </c>
      <c r="F57" s="42" t="s">
        <v>10</v>
      </c>
      <c r="G57" s="43" t="s">
        <v>23</v>
      </c>
      <c r="H57" s="42" t="s">
        <v>24</v>
      </c>
      <c r="I57" s="43" t="s">
        <v>0</v>
      </c>
      <c r="J57" s="42" t="s">
        <v>1</v>
      </c>
      <c r="K57" s="44" t="s">
        <v>3</v>
      </c>
      <c r="L57" s="45" t="s">
        <v>4</v>
      </c>
      <c r="M57" s="46" t="s">
        <v>5</v>
      </c>
      <c r="N57" s="9"/>
    </row>
    <row r="58" spans="1:14" ht="15.75" x14ac:dyDescent="0.25">
      <c r="A58" s="47" t="s">
        <v>21</v>
      </c>
      <c r="B58" s="26">
        <v>2000</v>
      </c>
      <c r="C58" s="48">
        <v>32411.47</v>
      </c>
      <c r="D58" s="26">
        <v>2000</v>
      </c>
      <c r="E58" s="48">
        <v>2000</v>
      </c>
      <c r="F58" s="26">
        <v>2000</v>
      </c>
      <c r="G58" s="48">
        <v>2927.2</v>
      </c>
      <c r="H58" s="26">
        <v>2000</v>
      </c>
      <c r="I58" s="49"/>
      <c r="J58" s="26"/>
      <c r="K58" s="49"/>
      <c r="L58" s="50"/>
      <c r="M58" s="51"/>
      <c r="N58" s="10"/>
    </row>
    <row r="59" spans="1:14" ht="15.75" x14ac:dyDescent="0.25">
      <c r="A59" s="47" t="s">
        <v>22</v>
      </c>
      <c r="B59" s="26">
        <v>2870827.7</v>
      </c>
      <c r="C59" s="48">
        <v>2963751.32</v>
      </c>
      <c r="D59" s="26">
        <v>3150067.45</v>
      </c>
      <c r="E59" s="48">
        <v>2970012.58</v>
      </c>
      <c r="F59" s="26">
        <v>2114879.37</v>
      </c>
      <c r="G59" s="48">
        <v>927732.75</v>
      </c>
      <c r="H59" s="26">
        <v>3708.06</v>
      </c>
      <c r="I59" s="48"/>
      <c r="J59" s="26"/>
      <c r="K59" s="48"/>
      <c r="L59" s="50"/>
      <c r="M59" s="52"/>
      <c r="N59" s="11"/>
    </row>
    <row r="60" spans="1:14" ht="15.75" x14ac:dyDescent="0.25">
      <c r="A60" s="47" t="s">
        <v>57</v>
      </c>
      <c r="B60" s="26">
        <v>0</v>
      </c>
      <c r="C60" s="48">
        <v>2000</v>
      </c>
      <c r="D60" s="26">
        <v>2000</v>
      </c>
      <c r="E60" s="48">
        <v>2000</v>
      </c>
      <c r="F60" s="26">
        <v>2000</v>
      </c>
      <c r="G60" s="48">
        <v>2000</v>
      </c>
      <c r="H60" s="30">
        <v>2000</v>
      </c>
      <c r="I60" s="48"/>
      <c r="J60" s="26"/>
      <c r="K60" s="48"/>
      <c r="L60" s="26"/>
      <c r="M60" s="52"/>
      <c r="N60" s="11"/>
    </row>
    <row r="61" spans="1:14" s="8" customFormat="1" ht="16.5" thickBot="1" x14ac:dyDescent="0.3">
      <c r="A61" s="53" t="s">
        <v>2</v>
      </c>
      <c r="B61" s="54">
        <v>2872827.7</v>
      </c>
      <c r="C61" s="55">
        <f t="shared" ref="C61:M61" si="0">SUM(C58:C60)</f>
        <v>2998162.79</v>
      </c>
      <c r="D61" s="54">
        <f t="shared" si="0"/>
        <v>3154067.45</v>
      </c>
      <c r="E61" s="55">
        <f t="shared" si="0"/>
        <v>2974012.58</v>
      </c>
      <c r="F61" s="54">
        <f t="shared" si="0"/>
        <v>2118879.37</v>
      </c>
      <c r="G61" s="55">
        <f t="shared" si="0"/>
        <v>932659.95</v>
      </c>
      <c r="H61" s="54">
        <f t="shared" si="0"/>
        <v>7708.0599999999995</v>
      </c>
      <c r="I61" s="55">
        <f t="shared" si="0"/>
        <v>0</v>
      </c>
      <c r="J61" s="54">
        <f t="shared" si="0"/>
        <v>0</v>
      </c>
      <c r="K61" s="55">
        <f t="shared" si="0"/>
        <v>0</v>
      </c>
      <c r="L61" s="54">
        <f t="shared" si="0"/>
        <v>0</v>
      </c>
      <c r="M61" s="56">
        <f t="shared" si="0"/>
        <v>0</v>
      </c>
      <c r="N61" s="14"/>
    </row>
    <row r="62" spans="1:14" ht="30" customHeight="1" thickBot="1" x14ac:dyDescent="0.3">
      <c r="A62" s="12"/>
      <c r="B62" s="17"/>
      <c r="C62" s="17"/>
      <c r="D62" s="17"/>
      <c r="E62" s="12"/>
      <c r="F62" s="17"/>
      <c r="G62" s="12"/>
      <c r="H62" s="17"/>
      <c r="I62" s="12"/>
      <c r="J62" s="17"/>
      <c r="K62" s="18"/>
      <c r="L62" s="4"/>
      <c r="M62" s="4"/>
      <c r="N62" s="4"/>
    </row>
    <row r="63" spans="1:14" s="6" customFormat="1" ht="30" customHeight="1" x14ac:dyDescent="0.25">
      <c r="A63" s="76" t="s">
        <v>58</v>
      </c>
      <c r="B63" s="57"/>
      <c r="C63" s="57"/>
      <c r="D63" s="57"/>
      <c r="E63" s="57"/>
      <c r="F63" s="57"/>
      <c r="G63" s="57"/>
      <c r="H63" s="57"/>
      <c r="I63" s="57"/>
      <c r="J63" s="57"/>
      <c r="K63" s="58"/>
      <c r="L63" s="58"/>
      <c r="M63" s="59"/>
      <c r="N63" s="9"/>
    </row>
    <row r="64" spans="1:14" s="8" customFormat="1" ht="15.75" x14ac:dyDescent="0.25">
      <c r="A64" s="41" t="s">
        <v>19</v>
      </c>
      <c r="B64" s="60" t="s">
        <v>6</v>
      </c>
      <c r="C64" s="61" t="s">
        <v>7</v>
      </c>
      <c r="D64" s="60" t="s">
        <v>8</v>
      </c>
      <c r="E64" s="61" t="s">
        <v>9</v>
      </c>
      <c r="F64" s="60" t="s">
        <v>10</v>
      </c>
      <c r="G64" s="61" t="s">
        <v>23</v>
      </c>
      <c r="H64" s="60" t="s">
        <v>24</v>
      </c>
      <c r="I64" s="61" t="s">
        <v>0</v>
      </c>
      <c r="J64" s="60" t="s">
        <v>1</v>
      </c>
      <c r="K64" s="33" t="s">
        <v>3</v>
      </c>
      <c r="L64" s="62" t="s">
        <v>4</v>
      </c>
      <c r="M64" s="63" t="s">
        <v>5</v>
      </c>
      <c r="N64" s="15"/>
    </row>
    <row r="65" spans="1:14" ht="15.75" x14ac:dyDescent="0.25">
      <c r="A65" s="47" t="s">
        <v>17</v>
      </c>
      <c r="B65" s="26">
        <v>0</v>
      </c>
      <c r="C65" s="48">
        <v>0</v>
      </c>
      <c r="D65" s="64">
        <v>0</v>
      </c>
      <c r="E65" s="48">
        <v>0</v>
      </c>
      <c r="F65" s="64">
        <v>0</v>
      </c>
      <c r="G65" s="48">
        <v>0</v>
      </c>
      <c r="H65" s="26">
        <v>0</v>
      </c>
      <c r="I65" s="48"/>
      <c r="J65" s="64"/>
      <c r="K65" s="48"/>
      <c r="L65" s="50"/>
      <c r="M65" s="52"/>
      <c r="N65" s="16"/>
    </row>
    <row r="66" spans="1:14" ht="15.75" x14ac:dyDescent="0.25">
      <c r="A66" s="47" t="s">
        <v>29</v>
      </c>
      <c r="B66" s="26">
        <v>2872827.7</v>
      </c>
      <c r="C66" s="48">
        <v>2998162.79</v>
      </c>
      <c r="D66" s="64">
        <v>3154067.45</v>
      </c>
      <c r="E66" s="48">
        <v>2974012.58</v>
      </c>
      <c r="F66" s="64">
        <v>2118879.37</v>
      </c>
      <c r="G66" s="48">
        <v>932659.95</v>
      </c>
      <c r="H66" s="30">
        <v>7708.0599999999995</v>
      </c>
      <c r="I66" s="48"/>
      <c r="J66" s="64"/>
      <c r="K66" s="48"/>
      <c r="L66" s="26"/>
      <c r="M66" s="52"/>
      <c r="N66" s="16"/>
    </row>
    <row r="67" spans="1:14" s="6" customFormat="1" ht="16.5" thickBot="1" x14ac:dyDescent="0.3">
      <c r="A67" s="65" t="s">
        <v>2</v>
      </c>
      <c r="B67" s="66">
        <v>2872827.7</v>
      </c>
      <c r="C67" s="67">
        <f t="shared" ref="C67:M67" si="1">SUM(C65:C66)</f>
        <v>2998162.79</v>
      </c>
      <c r="D67" s="66">
        <f t="shared" si="1"/>
        <v>3154067.45</v>
      </c>
      <c r="E67" s="67">
        <f t="shared" si="1"/>
        <v>2974012.58</v>
      </c>
      <c r="F67" s="66">
        <f t="shared" si="1"/>
        <v>2118879.37</v>
      </c>
      <c r="G67" s="67">
        <f t="shared" si="1"/>
        <v>932659.95</v>
      </c>
      <c r="H67" s="66">
        <f t="shared" si="1"/>
        <v>7708.0599999999995</v>
      </c>
      <c r="I67" s="67">
        <f t="shared" si="1"/>
        <v>0</v>
      </c>
      <c r="J67" s="66">
        <f t="shared" si="1"/>
        <v>0</v>
      </c>
      <c r="K67" s="67">
        <f t="shared" si="1"/>
        <v>0</v>
      </c>
      <c r="L67" s="66">
        <f t="shared" si="1"/>
        <v>0</v>
      </c>
      <c r="M67" s="68">
        <f t="shared" si="1"/>
        <v>0</v>
      </c>
      <c r="N67" s="15"/>
    </row>
    <row r="68" spans="1:14" ht="30" customHeight="1" thickBot="1" x14ac:dyDescent="0.3">
      <c r="A68" s="12"/>
      <c r="B68" s="17"/>
      <c r="C68" s="17"/>
      <c r="D68" s="17"/>
      <c r="E68" s="12"/>
      <c r="F68" s="17"/>
      <c r="G68" s="12"/>
      <c r="H68" s="17"/>
      <c r="I68" s="12"/>
      <c r="J68" s="17"/>
      <c r="K68" s="18"/>
      <c r="L68" s="4"/>
      <c r="M68" s="4"/>
      <c r="N68" s="4"/>
    </row>
    <row r="69" spans="1:14" s="6" customFormat="1" ht="30" customHeight="1" x14ac:dyDescent="0.25">
      <c r="A69" s="75" t="s">
        <v>75</v>
      </c>
      <c r="B69" s="57"/>
      <c r="C69" s="57"/>
      <c r="D69" s="57"/>
      <c r="E69" s="57"/>
      <c r="F69" s="57"/>
      <c r="G69" s="57"/>
      <c r="H69" s="57"/>
      <c r="I69" s="57"/>
      <c r="J69" s="57"/>
      <c r="K69" s="58"/>
      <c r="L69" s="58"/>
      <c r="M69" s="59"/>
      <c r="N69" s="9"/>
    </row>
    <row r="70" spans="1:14" s="8" customFormat="1" ht="15.75" x14ac:dyDescent="0.25">
      <c r="A70" s="41" t="s">
        <v>19</v>
      </c>
      <c r="B70" s="60" t="s">
        <v>6</v>
      </c>
      <c r="C70" s="61" t="s">
        <v>7</v>
      </c>
      <c r="D70" s="60" t="s">
        <v>8</v>
      </c>
      <c r="E70" s="61" t="s">
        <v>9</v>
      </c>
      <c r="F70" s="60" t="s">
        <v>10</v>
      </c>
      <c r="G70" s="61" t="s">
        <v>23</v>
      </c>
      <c r="H70" s="60" t="s">
        <v>24</v>
      </c>
      <c r="I70" s="61" t="s">
        <v>0</v>
      </c>
      <c r="J70" s="60" t="s">
        <v>1</v>
      </c>
      <c r="K70" s="33" t="s">
        <v>3</v>
      </c>
      <c r="L70" s="62" t="s">
        <v>4</v>
      </c>
      <c r="M70" s="63" t="s">
        <v>5</v>
      </c>
      <c r="N70" s="15"/>
    </row>
    <row r="71" spans="1:14" ht="15.75" x14ac:dyDescent="0.25">
      <c r="A71" s="47" t="s">
        <v>76</v>
      </c>
      <c r="B71" s="26">
        <v>0</v>
      </c>
      <c r="C71" s="48">
        <v>0</v>
      </c>
      <c r="D71" s="64">
        <v>0</v>
      </c>
      <c r="E71" s="48">
        <v>0</v>
      </c>
      <c r="F71" s="64">
        <v>0</v>
      </c>
      <c r="G71" s="48">
        <v>0</v>
      </c>
      <c r="H71" s="26">
        <v>0</v>
      </c>
      <c r="I71" s="48">
        <v>0</v>
      </c>
      <c r="J71" s="64">
        <v>0</v>
      </c>
      <c r="K71" s="48">
        <v>0</v>
      </c>
      <c r="L71" s="50">
        <v>0</v>
      </c>
      <c r="M71" s="52">
        <v>0</v>
      </c>
      <c r="N71" s="16"/>
    </row>
    <row r="72" spans="1:14" ht="15.75" x14ac:dyDescent="0.25">
      <c r="A72" s="47" t="s">
        <v>77</v>
      </c>
      <c r="B72" s="26">
        <v>0</v>
      </c>
      <c r="C72" s="48">
        <v>0</v>
      </c>
      <c r="D72" s="64">
        <v>0</v>
      </c>
      <c r="E72" s="48">
        <v>0</v>
      </c>
      <c r="F72" s="64">
        <v>0</v>
      </c>
      <c r="G72" s="48">
        <v>0</v>
      </c>
      <c r="H72" s="30">
        <v>0</v>
      </c>
      <c r="I72" s="48">
        <v>0</v>
      </c>
      <c r="J72" s="64">
        <v>0</v>
      </c>
      <c r="K72" s="48">
        <v>0</v>
      </c>
      <c r="L72" s="26">
        <v>0</v>
      </c>
      <c r="M72" s="52">
        <v>0</v>
      </c>
      <c r="N72" s="16"/>
    </row>
    <row r="73" spans="1:14" s="6" customFormat="1" ht="16.5" thickBot="1" x14ac:dyDescent="0.3">
      <c r="A73" s="65" t="s">
        <v>2</v>
      </c>
      <c r="B73" s="66">
        <f>B71-B72</f>
        <v>0</v>
      </c>
      <c r="C73" s="67">
        <f t="shared" ref="C73:M73" si="2">C71-C72</f>
        <v>0</v>
      </c>
      <c r="D73" s="66">
        <f t="shared" si="2"/>
        <v>0</v>
      </c>
      <c r="E73" s="67">
        <f t="shared" si="2"/>
        <v>0</v>
      </c>
      <c r="F73" s="66">
        <f t="shared" si="2"/>
        <v>0</v>
      </c>
      <c r="G73" s="67">
        <f t="shared" si="2"/>
        <v>0</v>
      </c>
      <c r="H73" s="66">
        <f t="shared" si="2"/>
        <v>0</v>
      </c>
      <c r="I73" s="67">
        <f t="shared" si="2"/>
        <v>0</v>
      </c>
      <c r="J73" s="66">
        <f t="shared" si="2"/>
        <v>0</v>
      </c>
      <c r="K73" s="67">
        <f t="shared" si="2"/>
        <v>0</v>
      </c>
      <c r="L73" s="66">
        <f t="shared" si="2"/>
        <v>0</v>
      </c>
      <c r="M73" s="68">
        <f t="shared" si="2"/>
        <v>0</v>
      </c>
      <c r="N73" s="15"/>
    </row>
    <row r="74" spans="1:14" ht="30" customHeight="1" thickBot="1" x14ac:dyDescent="0.3">
      <c r="A74" s="12"/>
      <c r="B74" s="5"/>
      <c r="C74" s="5"/>
      <c r="D74" s="5"/>
      <c r="E74" s="5"/>
      <c r="F74" s="5"/>
      <c r="G74" s="5"/>
      <c r="H74" s="5"/>
      <c r="I74" s="5"/>
      <c r="J74" s="19"/>
      <c r="K74" s="5"/>
      <c r="L74" s="5"/>
      <c r="M74" s="5"/>
      <c r="N74" s="5"/>
    </row>
    <row r="75" spans="1:14" s="8" customFormat="1" ht="30" customHeight="1" x14ac:dyDescent="0.25">
      <c r="A75" s="75" t="s">
        <v>74</v>
      </c>
      <c r="B75" s="58"/>
      <c r="C75" s="58"/>
      <c r="D75" s="69"/>
      <c r="E75" s="58"/>
      <c r="F75" s="58"/>
      <c r="G75" s="58"/>
      <c r="H75" s="58"/>
      <c r="I75" s="58"/>
      <c r="J75" s="58"/>
      <c r="K75" s="58"/>
      <c r="L75" s="58"/>
      <c r="M75" s="59"/>
      <c r="N75" s="9"/>
    </row>
    <row r="76" spans="1:14" s="8" customFormat="1" ht="15.75" x14ac:dyDescent="0.25">
      <c r="A76" s="70" t="s">
        <v>19</v>
      </c>
      <c r="B76" s="91" t="s">
        <v>27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2"/>
      <c r="N76" s="9"/>
    </row>
    <row r="77" spans="1:14" ht="84" customHeight="1" x14ac:dyDescent="0.25">
      <c r="A77" s="71" t="s">
        <v>6</v>
      </c>
      <c r="B77" s="88" t="s">
        <v>78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9"/>
      <c r="N77" s="1"/>
    </row>
    <row r="78" spans="1:14" ht="126.75" customHeight="1" x14ac:dyDescent="0.25">
      <c r="A78" s="72" t="s">
        <v>7</v>
      </c>
      <c r="B78" s="83" t="s">
        <v>79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4"/>
    </row>
    <row r="79" spans="1:14" ht="75" customHeight="1" x14ac:dyDescent="0.25">
      <c r="A79" s="71" t="s">
        <v>8</v>
      </c>
      <c r="B79" s="79" t="s">
        <v>80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80"/>
    </row>
    <row r="80" spans="1:14" ht="99.95" customHeight="1" x14ac:dyDescent="0.25">
      <c r="A80" s="72" t="s">
        <v>9</v>
      </c>
      <c r="B80" s="90" t="s">
        <v>81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4"/>
    </row>
    <row r="81" spans="1:13" ht="99.95" customHeight="1" x14ac:dyDescent="0.25">
      <c r="A81" s="71" t="s">
        <v>10</v>
      </c>
      <c r="B81" s="78" t="s">
        <v>82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80"/>
    </row>
    <row r="82" spans="1:13" ht="80.099999999999994" customHeight="1" x14ac:dyDescent="0.25">
      <c r="A82" s="72" t="s">
        <v>23</v>
      </c>
      <c r="B82" s="83" t="s">
        <v>83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4"/>
    </row>
    <row r="83" spans="1:13" ht="86.25" customHeight="1" x14ac:dyDescent="0.25">
      <c r="A83" s="71" t="s">
        <v>24</v>
      </c>
      <c r="B83" s="78" t="s">
        <v>84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</row>
    <row r="84" spans="1:13" ht="15" customHeight="1" x14ac:dyDescent="0.25">
      <c r="A84" s="72" t="s">
        <v>0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6"/>
    </row>
    <row r="85" spans="1:13" ht="15" customHeight="1" x14ac:dyDescent="0.25">
      <c r="A85" s="71" t="s">
        <v>1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80"/>
    </row>
    <row r="86" spans="1:13" ht="15" customHeight="1" x14ac:dyDescent="0.25">
      <c r="A86" s="72" t="s">
        <v>3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6"/>
    </row>
    <row r="87" spans="1:13" ht="15" customHeight="1" x14ac:dyDescent="0.25">
      <c r="A87" s="71" t="s">
        <v>4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80"/>
    </row>
    <row r="88" spans="1:13" ht="15" customHeight="1" thickBot="1" x14ac:dyDescent="0.3">
      <c r="A88" s="73" t="s">
        <v>5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2"/>
    </row>
  </sheetData>
  <protectedRanges>
    <protectedRange sqref="I19:J32" name="Intervalo2_2"/>
    <protectedRange sqref="B57:M57 B61:M61 B54:M55" name="Intervalo5_2_5"/>
    <protectedRange sqref="B52:M53 B56:M56" name="Intervalo5_1_4"/>
    <protectedRange sqref="K59" name="Intervalo5_2_8"/>
    <protectedRange sqref="K58" name="Intervalo5_1_8"/>
    <protectedRange sqref="L59" name="Intervalo5_2_10"/>
    <protectedRange sqref="L58" name="Intervalo5_1_10"/>
    <protectedRange sqref="B59" name="Intervalo5_2_11"/>
    <protectedRange sqref="B58" name="Intervalo5_1_11"/>
    <protectedRange sqref="E59" name="Intervalo5_2"/>
    <protectedRange sqref="E58" name="Intervalo5_1"/>
    <protectedRange sqref="H59" name="Intervalo5_2_4"/>
    <protectedRange sqref="H58" name="Intervalo5_1_5"/>
    <protectedRange sqref="I59" name="Intervalo5_2_2"/>
    <protectedRange sqref="I58" name="Intervalo5_1_2"/>
    <protectedRange sqref="M59" name="Intervalo5_2_7"/>
    <protectedRange sqref="M58" name="Intervalo5_1_7"/>
    <protectedRange sqref="C59" name="Intervalo5_2_9"/>
    <protectedRange sqref="C58" name="Intervalo5_1_9"/>
    <protectedRange sqref="D59" name="Intervalo5_2_12"/>
    <protectedRange sqref="D58" name="Intervalo5_1_12"/>
    <protectedRange sqref="F59" name="Intervalo5_2_13"/>
    <protectedRange sqref="F58" name="Intervalo5_1_13"/>
    <protectedRange sqref="G58" name="Intervalo5_1_1"/>
    <protectedRange sqref="G66" name="Intervalo5_1_4_1"/>
    <protectedRange sqref="J59" name="Intervalo5_2_1"/>
    <protectedRange sqref="J58" name="Intervalo5_1_3"/>
    <protectedRange sqref="C72" name="Intervalo5_1_6"/>
    <protectedRange sqref="G72" name="Intervalo5_1_4_2"/>
  </protectedRanges>
  <mergeCells count="14">
    <mergeCell ref="K1:M1"/>
    <mergeCell ref="B77:M77"/>
    <mergeCell ref="B78:M78"/>
    <mergeCell ref="B79:M79"/>
    <mergeCell ref="B80:M80"/>
    <mergeCell ref="B76:M76"/>
    <mergeCell ref="B81:M81"/>
    <mergeCell ref="B87:M87"/>
    <mergeCell ref="B88:M88"/>
    <mergeCell ref="B82:M82"/>
    <mergeCell ref="B83:M83"/>
    <mergeCell ref="B84:M84"/>
    <mergeCell ref="B85:M85"/>
    <mergeCell ref="B86:M86"/>
  </mergeCells>
  <dataValidations count="2">
    <dataValidation type="custom" allowBlank="1" showInputMessage="1" showErrorMessage="1" error="CORRIGIR" sqref="C59:D59 F59 J59" xr:uid="{00000000-0002-0000-0000-000000000000}">
      <formula1>$P$54=0</formula1>
    </dataValidation>
    <dataValidation type="custom" allowBlank="1" showInputMessage="1" showErrorMessage="1" error="CORRIGIR" sqref="C66:D66 F66 J66 H72:M72 B72 D72:F72" xr:uid="{00000000-0002-0000-0000-000001000000}">
      <formula1>$P$61=0</formula1>
    </dataValidation>
  </dataValidations>
  <printOptions horizontalCentered="1"/>
  <pageMargins left="0.19685039370078741" right="0.19685039370078741" top="0.78740157480314965" bottom="0.78740157480314965" header="0.19685039370078741" footer="0.19685039370078741"/>
  <pageSetup paperSize="9" scale="50" fitToHeight="0" orientation="landscape" r:id="rId1"/>
  <headerFooter>
    <oddHeader>&amp;L&amp;G&amp;C&amp;"-,Negrito"&amp;12
RELATÓRIO - GESTÃO EM SAÚDE
DEMONSTRATIVO DO FLUXO DE CAIXA
AMBULATÓRIO MÉDICO DE ESPECIALIDADES DE TAQUARITINGA - PERÍODO: 2026&amp;R&amp;G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Filipe de Melo Souza</cp:lastModifiedBy>
  <cp:lastPrinted>2026-04-06T12:27:24Z</cp:lastPrinted>
  <dcterms:created xsi:type="dcterms:W3CDTF">2008-07-21T21:08:00Z</dcterms:created>
  <dcterms:modified xsi:type="dcterms:W3CDTF">2026-08-06T20:37:03Z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