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\HOSPITAIS\5. HCB - BAURU\HCB 2026\Fluxo de Caixa e Resultado Operacional\"/>
    </mc:Choice>
  </mc:AlternateContent>
  <xr:revisionPtr revIDLastSave="0" documentId="13_ncr:1_{A6E234DF-D403-4B7A-89AE-9BDF6034B13B}" xr6:coauthVersionLast="47" xr6:coauthVersionMax="47" xr10:uidLastSave="{00000000-0000-0000-0000-000000000000}"/>
  <bookViews>
    <workbookView xWindow="-120" yWindow="-120" windowWidth="29040" windowHeight="15720" tabRatio="755" xr2:uid="{00000000-000D-0000-FFFF-FFFF00000000}"/>
  </bookViews>
  <sheets>
    <sheet name="Fluxo de Caixa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7" i="35" l="1"/>
  <c r="L67" i="35"/>
  <c r="K67" i="35"/>
  <c r="J67" i="35"/>
  <c r="I67" i="35"/>
  <c r="H67" i="35"/>
  <c r="G67" i="35"/>
  <c r="F67" i="35"/>
  <c r="E67" i="35"/>
  <c r="D67" i="35"/>
  <c r="C67" i="35"/>
  <c r="B67" i="35"/>
  <c r="M61" i="35"/>
  <c r="L61" i="35"/>
  <c r="K61" i="35"/>
  <c r="J61" i="35"/>
  <c r="I61" i="35"/>
  <c r="H61" i="35"/>
  <c r="G61" i="35"/>
  <c r="F61" i="35"/>
  <c r="E61" i="35"/>
  <c r="D61" i="35"/>
  <c r="C61" i="35"/>
  <c r="B61" i="35"/>
  <c r="N36" i="35"/>
  <c r="N35" i="35"/>
  <c r="N34" i="35"/>
  <c r="N33" i="35"/>
  <c r="N32" i="35"/>
  <c r="N31" i="35"/>
  <c r="N23" i="35"/>
  <c r="N22" i="35"/>
  <c r="N21" i="35"/>
  <c r="N19" i="35"/>
  <c r="N11" i="35"/>
  <c r="N10" i="35"/>
  <c r="N9" i="35"/>
  <c r="N8" i="35"/>
  <c r="M73" i="35"/>
  <c r="L73" i="35"/>
  <c r="K73" i="35"/>
  <c r="J73" i="35"/>
  <c r="I73" i="35"/>
  <c r="H73" i="35"/>
  <c r="G73" i="35"/>
  <c r="F73" i="35"/>
  <c r="E73" i="35"/>
  <c r="D73" i="35"/>
  <c r="C73" i="35"/>
  <c r="B73" i="35"/>
  <c r="N12" i="35"/>
  <c r="N13" i="35"/>
  <c r="N14" i="35"/>
  <c r="N15" i="35"/>
  <c r="N16" i="35"/>
  <c r="N17" i="35"/>
  <c r="N18" i="35"/>
  <c r="N24" i="35"/>
  <c r="N25" i="35"/>
  <c r="N26" i="35"/>
  <c r="N27" i="35"/>
  <c r="N28" i="35"/>
  <c r="N29" i="35"/>
  <c r="N30" i="35"/>
  <c r="N7" i="35" l="1"/>
  <c r="N6" i="35"/>
  <c r="N53" i="35" l="1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5" i="35"/>
</calcChain>
</file>

<file path=xl/sharedStrings.xml><?xml version="1.0" encoding="utf-8"?>
<sst xmlns="http://schemas.openxmlformats.org/spreadsheetml/2006/main" count="138" uniqueCount="83">
  <si>
    <t>Agosto</t>
  </si>
  <si>
    <t>Setembro</t>
  </si>
  <si>
    <t>Total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</si>
  <si>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</si>
  <si>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</si>
  <si>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</si>
  <si>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</si>
  <si>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</si>
  <si>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</si>
  <si>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</si>
  <si>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</si>
  <si>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Saldo do Mês Anterior</t>
  </si>
  <si>
    <t>Receitas Financeiras</t>
  </si>
  <si>
    <t>DESPESAS</t>
  </si>
  <si>
    <t>Pessoal (CLT)</t>
  </si>
  <si>
    <t>Materiais</t>
  </si>
  <si>
    <t>Manutenção Predial</t>
  </si>
  <si>
    <t>Investimentos</t>
  </si>
  <si>
    <t>Financeiras</t>
  </si>
  <si>
    <t>Mês</t>
  </si>
  <si>
    <t>RECEITAS</t>
  </si>
  <si>
    <t>Conta Corrente</t>
  </si>
  <si>
    <t>Aplicações</t>
  </si>
  <si>
    <t>Junho</t>
  </si>
  <si>
    <t>Julho</t>
  </si>
  <si>
    <t>13º</t>
  </si>
  <si>
    <t>Férias</t>
  </si>
  <si>
    <t>Descrição</t>
  </si>
  <si>
    <t>Serviços Terceirizados</t>
  </si>
  <si>
    <t>Custeio</t>
  </si>
  <si>
    <t>Ordenados</t>
  </si>
  <si>
    <t>Encargos Sociais</t>
  </si>
  <si>
    <t>Benefícios</t>
  </si>
  <si>
    <t>Assistenciais</t>
  </si>
  <si>
    <t>Pessoa Jurídica</t>
  </si>
  <si>
    <t>Pessoa Física</t>
  </si>
  <si>
    <t>Administrativos</t>
  </si>
  <si>
    <t>Repasse Contrato de Gestão/Convênio/ Termos de Aditamento</t>
  </si>
  <si>
    <t>Doações - Recursos Financeiros</t>
  </si>
  <si>
    <t>Total de Receitas</t>
  </si>
  <si>
    <t>Horas Extras</t>
  </si>
  <si>
    <t>Rescisões com Encargos</t>
  </si>
  <si>
    <t>Outras Despesas com Pessoal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</si>
  <si>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</si>
  <si>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</si>
  <si>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</si>
  <si>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</si>
  <si>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</si>
  <si>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</si>
  <si>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</si>
  <si>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</si>
  <si>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</si>
  <si>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Ressarcimento por Rateio</t>
  </si>
  <si>
    <t>Outras Despesas</t>
  </si>
  <si>
    <t>Total de Despesas</t>
  </si>
  <si>
    <t>Saldo do mês (Receitas-Despesas)</t>
  </si>
  <si>
    <t>SALDO FINAL (Saldo Anterior +Receitas - Despesas)</t>
  </si>
  <si>
    <t>Espécie / Caixa Pequeno</t>
  </si>
  <si>
    <t>618 - Composição de Saldo</t>
  </si>
  <si>
    <t>Repasse Termo Aditamento - Custeio</t>
  </si>
  <si>
    <t>Repasse Termo Aditamento - Investimento</t>
  </si>
  <si>
    <t>SUS / AIH</t>
  </si>
  <si>
    <t>SUS / Ambulatório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</si>
  <si>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</si>
  <si>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</si>
  <si>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</si>
  <si>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</si>
  <si>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</si>
  <si>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</si>
  <si>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Repasse - Complemento Piso Enfermagem</t>
  </si>
  <si>
    <t>Ordenados - Complemento Piso Enfermagem</t>
  </si>
  <si>
    <t>Ressarcimento - Complemento Piso Enfermagem</t>
  </si>
  <si>
    <t>616 - Fluxo de Caixa</t>
  </si>
  <si>
    <t>617 - Saldo Bancário</t>
  </si>
  <si>
    <t>371 - Observação</t>
  </si>
  <si>
    <t>712 - Piso de Enfermagem (Recurso do Ministério da Saúde) - DFC</t>
  </si>
  <si>
    <t>Repasse de recursos do Ministério da Saúde</t>
  </si>
  <si>
    <t>Despesa de recursos do Ministério da Saúde</t>
  </si>
  <si>
    <t>Saldo do mês (Receitas - Despesas)</t>
  </si>
  <si>
    <r>
      <rPr>
        <b/>
        <sz val="11"/>
        <color theme="1"/>
        <rFont val="Calibri"/>
        <family val="2"/>
        <scheme val="minor"/>
      </rPr>
      <t>"Outras receitas" R$ 165,10</t>
    </r>
    <r>
      <rPr>
        <sz val="11"/>
        <color theme="1"/>
        <rFont val="Calibri"/>
        <family val="2"/>
        <scheme val="minor"/>
      </rPr>
      <t xml:space="preserve">
- Estorno de Juros Pagos duplicado R$ 165,10
</t>
    </r>
    <r>
      <rPr>
        <b/>
        <sz val="11"/>
        <color theme="1"/>
        <rFont val="Calibri"/>
        <family val="2"/>
        <scheme val="minor"/>
      </rPr>
      <t>"Outras Despesas com Pessoal" R$ 297.440,80</t>
    </r>
    <r>
      <rPr>
        <sz val="11"/>
        <color theme="1"/>
        <rFont val="Calibri"/>
        <family val="2"/>
        <scheme val="minor"/>
      </rPr>
      <t xml:space="preserve">
- Empréstimo consignado: R$ 212.286,77
- Pensão judicial: R$ 12.192,17
- Contribuição sindical: R$ 11.951,87
- Convênio médico: R$ 61.009,99</t>
    </r>
  </si>
  <si>
    <r>
      <rPr>
        <b/>
        <sz val="11"/>
        <rFont val="Calibri"/>
        <family val="2"/>
        <scheme val="minor"/>
      </rPr>
      <t>"Outras Despesas com Pessoal" R$ 320.570,65</t>
    </r>
    <r>
      <rPr>
        <sz val="11"/>
        <rFont val="Calibri"/>
        <family val="2"/>
        <scheme val="minor"/>
      </rPr>
      <t xml:space="preserve">
- Empréstimo consignado: R$ 237.904,05
- Pensão judicial: R$ 8.258,49
- Contribuição sindical: R$ 18.022,01
- Conveno medico: R$ 56.386,10
</t>
    </r>
    <r>
      <rPr>
        <b/>
        <sz val="11"/>
        <rFont val="Calibri"/>
        <family val="2"/>
        <scheme val="minor"/>
      </rPr>
      <t>"Outras Despesas" R$ 165,10</t>
    </r>
    <r>
      <rPr>
        <sz val="11"/>
        <rFont val="Calibri"/>
        <family val="2"/>
        <scheme val="minor"/>
      </rPr>
      <t xml:space="preserve">
- Devolução do estorno de juros pagos duplicado de jan/26 R$ 165,10</t>
    </r>
  </si>
  <si>
    <r>
      <rPr>
        <b/>
        <sz val="11"/>
        <color theme="1"/>
        <rFont val="Calibri"/>
        <family val="2"/>
        <scheme val="minor"/>
      </rPr>
      <t>"Outras Despesas com Pessoal” R$ 328.218,86</t>
    </r>
    <r>
      <rPr>
        <sz val="11"/>
        <color theme="1"/>
        <rFont val="Calibri"/>
        <family val="2"/>
        <scheme val="minor"/>
      </rPr>
      <t xml:space="preserve">
- Empréstimo consignado: R$ 244.830,03
- Pensão judicial: R$ 10.595,71
- Contribuição sindical: R$ 12.719,33
- Convenio medico: R$ 60.073,79</t>
    </r>
  </si>
  <si>
    <r>
      <rPr>
        <b/>
        <sz val="11"/>
        <rFont val="Calibri"/>
        <family val="2"/>
        <scheme val="minor"/>
      </rPr>
      <t>"Outras Despesas com Pessoal" R$ 336.106,98</t>
    </r>
    <r>
      <rPr>
        <sz val="11"/>
        <rFont val="Calibri"/>
        <family val="2"/>
        <scheme val="minor"/>
      </rPr>
      <t xml:space="preserve">
- Empréstimo consignado: R$ 259.753,07
- Pensão judicial: R$ 10.424,32
- Contribuição sindical: R$ 12.709,80
- Convênio médico: R$ 52.559,16
- Retenção judicial: R$ 660,63
</t>
    </r>
    <r>
      <rPr>
        <b/>
        <sz val="11"/>
        <rFont val="Calibri"/>
        <family val="2"/>
        <scheme val="minor"/>
      </rPr>
      <t>"Financeiras" R$ 66,20</t>
    </r>
    <r>
      <rPr>
        <sz val="11"/>
        <rFont val="Calibri"/>
        <family val="2"/>
        <scheme val="minor"/>
      </rPr>
      <t xml:space="preserve">
- Tarifas bancárias: R$ 66,20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</si>
</sst>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 &quot;#,##0_);\(&quot;R$ &quot;#,##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 style="medium">
        <color auto="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auto="1"/>
      </right>
      <top style="thin">
        <color theme="0" tint="-0.24994659260841701"/>
      </top>
      <bottom/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5" fillId="0" borderId="0" applyNumberFormat="0" applyFill="0" applyBorder="0" applyAlignment="0" applyProtection="0"/>
  </cellStyleXfs>
  <cellXfs count="93">
    <xf numFmtId="0" fontId="0" fillId="0" borderId="0" xfId="0"/>
    <xf numFmtId="43" fontId="0" fillId="0" borderId="0" xfId="7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7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2" fillId="0" borderId="0" xfId="7" applyFont="1" applyBorder="1" applyAlignment="1">
      <alignment horizontal="right" vertical="center"/>
    </xf>
    <xf numFmtId="43" fontId="2" fillId="0" borderId="0" xfId="7" applyFont="1" applyBorder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horizontal="right" vertical="center" wrapText="1"/>
    </xf>
    <xf numFmtId="43" fontId="3" fillId="0" borderId="0" xfId="7" applyFont="1" applyBorder="1" applyAlignment="1">
      <alignment horizontal="center" vertical="center"/>
    </xf>
    <xf numFmtId="43" fontId="3" fillId="0" borderId="0" xfId="7" applyFont="1" applyFill="1" applyBorder="1" applyAlignment="1">
      <alignment horizontal="center" vertical="center"/>
    </xf>
    <xf numFmtId="43" fontId="2" fillId="0" borderId="0" xfId="7" applyFont="1" applyFill="1" applyBorder="1" applyAlignment="1">
      <alignment vertical="center"/>
    </xf>
    <xf numFmtId="43" fontId="3" fillId="0" borderId="0" xfId="0" applyNumberFormat="1" applyFont="1" applyAlignment="1">
      <alignment vertical="center" wrapText="1"/>
    </xf>
    <xf numFmtId="43" fontId="3" fillId="0" borderId="0" xfId="0" applyNumberFormat="1" applyFont="1" applyAlignment="1">
      <alignment vertical="center"/>
    </xf>
    <xf numFmtId="43" fontId="3" fillId="0" borderId="0" xfId="7" applyFont="1" applyFill="1" applyBorder="1" applyAlignment="1">
      <alignment horizontal="right" vertical="center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43" fontId="2" fillId="0" borderId="13" xfId="7" applyFont="1" applyBorder="1" applyAlignment="1">
      <alignment vertical="center"/>
    </xf>
    <xf numFmtId="43" fontId="4" fillId="0" borderId="13" xfId="7" applyFont="1" applyBorder="1" applyAlignment="1">
      <alignment vertical="center"/>
    </xf>
    <xf numFmtId="43" fontId="3" fillId="3" borderId="13" xfId="7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43" fontId="2" fillId="2" borderId="13" xfId="7" applyFont="1" applyFill="1" applyBorder="1" applyAlignment="1">
      <alignment vertical="center"/>
    </xf>
    <xf numFmtId="43" fontId="2" fillId="2" borderId="13" xfId="7" applyFont="1" applyFill="1" applyBorder="1" applyAlignment="1">
      <alignment horizontal="right" vertical="center"/>
    </xf>
    <xf numFmtId="43" fontId="2" fillId="0" borderId="13" xfId="7" applyFont="1" applyBorder="1" applyAlignment="1">
      <alignment horizontal="right" vertical="center"/>
    </xf>
    <xf numFmtId="43" fontId="2" fillId="2" borderId="16" xfId="7" applyFont="1" applyFill="1" applyBorder="1" applyAlignment="1">
      <alignment horizontal="right" vertical="center"/>
    </xf>
    <xf numFmtId="43" fontId="2" fillId="2" borderId="16" xfId="7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 wrapText="1"/>
    </xf>
    <xf numFmtId="43" fontId="3" fillId="0" borderId="18" xfId="7" applyFont="1" applyBorder="1" applyAlignment="1">
      <alignment horizontal="center" vertical="center"/>
    </xf>
    <xf numFmtId="43" fontId="3" fillId="2" borderId="18" xfId="7" applyFont="1" applyFill="1" applyBorder="1" applyAlignment="1">
      <alignment horizontal="center" vertical="center"/>
    </xf>
    <xf numFmtId="43" fontId="3" fillId="2" borderId="19" xfId="7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3" fontId="3" fillId="0" borderId="13" xfId="7" applyFont="1" applyBorder="1" applyAlignment="1">
      <alignment horizontal="center" vertical="center" wrapText="1"/>
    </xf>
    <xf numFmtId="43" fontId="3" fillId="3" borderId="13" xfId="7" applyFont="1" applyFill="1" applyBorder="1" applyAlignment="1">
      <alignment horizontal="center" vertical="center" wrapText="1"/>
    </xf>
    <xf numFmtId="43" fontId="3" fillId="0" borderId="13" xfId="7" applyFont="1" applyBorder="1" applyAlignment="1">
      <alignment horizontal="center" vertical="center"/>
    </xf>
    <xf numFmtId="43" fontId="3" fillId="3" borderId="16" xfId="7" applyFont="1" applyFill="1" applyBorder="1" applyAlignment="1">
      <alignment horizontal="center" vertical="center"/>
    </xf>
    <xf numFmtId="43" fontId="2" fillId="0" borderId="13" xfId="7" applyFont="1" applyBorder="1" applyAlignment="1" applyProtection="1">
      <alignment vertical="center"/>
      <protection locked="0"/>
    </xf>
    <xf numFmtId="0" fontId="3" fillId="3" borderId="17" xfId="0" applyFont="1" applyFill="1" applyBorder="1" applyAlignment="1">
      <alignment horizontal="center" vertical="center" wrapText="1"/>
    </xf>
    <xf numFmtId="43" fontId="3" fillId="0" borderId="18" xfId="7" applyFont="1" applyFill="1" applyBorder="1" applyAlignment="1">
      <alignment horizontal="center" vertical="center"/>
    </xf>
    <xf numFmtId="43" fontId="3" fillId="3" borderId="18" xfId="7" applyFont="1" applyFill="1" applyBorder="1" applyAlignment="1">
      <alignment horizontal="center" vertical="center"/>
    </xf>
    <xf numFmtId="43" fontId="3" fillId="3" borderId="19" xfId="7" applyFont="1" applyFill="1" applyBorder="1" applyAlignment="1">
      <alignment horizontal="center" vertical="center"/>
    </xf>
    <xf numFmtId="43" fontId="3" fillId="2" borderId="11" xfId="0" applyNumberFormat="1" applyFont="1" applyFill="1" applyBorder="1" applyAlignment="1">
      <alignment horizontal="center" vertical="center"/>
    </xf>
    <xf numFmtId="43" fontId="3" fillId="3" borderId="15" xfId="7" applyFont="1" applyFill="1" applyBorder="1" applyAlignment="1">
      <alignment horizontal="center" vertical="center" wrapText="1"/>
    </xf>
    <xf numFmtId="43" fontId="21" fillId="0" borderId="15" xfId="7" applyFont="1" applyFill="1" applyBorder="1" applyAlignment="1">
      <alignment horizontal="center" vertical="center" wrapText="1"/>
    </xf>
    <xf numFmtId="43" fontId="21" fillId="3" borderId="15" xfId="7" applyFont="1" applyFill="1" applyBorder="1" applyAlignment="1">
      <alignment horizontal="center" vertical="center" wrapText="1"/>
    </xf>
    <xf numFmtId="43" fontId="21" fillId="3" borderId="17" xfId="7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43" fontId="3" fillId="0" borderId="14" xfId="7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2" borderId="20" xfId="0" applyFont="1" applyFill="1" applyBorder="1" applyAlignment="1">
      <alignment vertical="center" wrapText="1"/>
    </xf>
    <xf numFmtId="43" fontId="2" fillId="0" borderId="14" xfId="7" applyFont="1" applyBorder="1" applyAlignment="1">
      <alignment vertical="center"/>
    </xf>
    <xf numFmtId="43" fontId="2" fillId="2" borderId="14" xfId="7" applyFont="1" applyFill="1" applyBorder="1" applyAlignment="1">
      <alignment vertical="center"/>
    </xf>
    <xf numFmtId="43" fontId="2" fillId="0" borderId="22" xfId="7" applyFont="1" applyBorder="1" applyAlignment="1">
      <alignment vertical="center"/>
    </xf>
    <xf numFmtId="0" fontId="3" fillId="3" borderId="20" xfId="0" applyFont="1" applyFill="1" applyBorder="1" applyAlignment="1">
      <alignment horizontal="center" vertical="center" wrapText="1"/>
    </xf>
    <xf numFmtId="43" fontId="2" fillId="3" borderId="24" xfId="7" applyFont="1" applyFill="1" applyBorder="1" applyAlignment="1">
      <alignment horizontal="center" vertical="center"/>
    </xf>
    <xf numFmtId="43" fontId="3" fillId="3" borderId="25" xfId="7" applyFont="1" applyFill="1" applyBorder="1" applyAlignment="1">
      <alignment horizontal="center" vertical="center"/>
    </xf>
    <xf numFmtId="43" fontId="3" fillId="0" borderId="22" xfId="7" applyFont="1" applyBorder="1" applyAlignment="1">
      <alignment vertical="center"/>
    </xf>
    <xf numFmtId="43" fontId="3" fillId="0" borderId="14" xfId="7" applyFont="1" applyBorder="1" applyAlignment="1">
      <alignment horizontal="right" vertical="center"/>
    </xf>
    <xf numFmtId="43" fontId="4" fillId="2" borderId="14" xfId="7" applyFont="1" applyFill="1" applyBorder="1" applyAlignment="1">
      <alignment vertical="center"/>
    </xf>
    <xf numFmtId="43" fontId="4" fillId="0" borderId="14" xfId="7" applyFont="1" applyBorder="1" applyAlignment="1">
      <alignment vertical="center"/>
    </xf>
    <xf numFmtId="0" fontId="3" fillId="2" borderId="20" xfId="0" applyFont="1" applyFill="1" applyBorder="1" applyAlignment="1">
      <alignment vertical="center" wrapText="1"/>
    </xf>
    <xf numFmtId="43" fontId="3" fillId="0" borderId="14" xfId="7" applyFont="1" applyBorder="1" applyAlignment="1">
      <alignment vertical="center"/>
    </xf>
    <xf numFmtId="43" fontId="3" fillId="2" borderId="14" xfId="7" applyFont="1" applyFill="1" applyBorder="1" applyAlignment="1">
      <alignment vertical="center"/>
    </xf>
    <xf numFmtId="43" fontId="3" fillId="3" borderId="24" xfId="7" applyFont="1" applyFill="1" applyBorder="1" applyAlignment="1">
      <alignment horizontal="center" vertical="center"/>
    </xf>
    <xf numFmtId="0" fontId="2" fillId="35" borderId="20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43" fontId="3" fillId="0" borderId="21" xfId="7" applyFont="1" applyBorder="1" applyAlignment="1">
      <alignment vertical="center"/>
    </xf>
    <xf numFmtId="43" fontId="3" fillId="2" borderId="21" xfId="7" applyFont="1" applyFill="1" applyBorder="1" applyAlignment="1">
      <alignment vertical="center"/>
    </xf>
    <xf numFmtId="43" fontId="21" fillId="0" borderId="19" xfId="7" applyFont="1" applyBorder="1" applyAlignment="1">
      <alignment vertical="center"/>
    </xf>
    <xf numFmtId="0" fontId="24" fillId="2" borderId="11" xfId="0" applyFont="1" applyFill="1" applyBorder="1" applyAlignment="1">
      <alignment horizontal="center" vertical="center" wrapText="1"/>
    </xf>
    <xf numFmtId="0" fontId="0" fillId="0" borderId="13" xfId="7" applyNumberFormat="1" applyFont="1" applyFill="1" applyBorder="1" applyAlignment="1">
      <alignment horizontal="left" vertical="center" wrapText="1"/>
    </xf>
    <xf numFmtId="0" fontId="0" fillId="0" borderId="16" xfId="7" applyNumberFormat="1" applyFont="1" applyFill="1" applyBorder="1" applyAlignment="1">
      <alignment horizontal="left" vertical="center" wrapText="1"/>
    </xf>
    <xf numFmtId="0" fontId="22" fillId="3" borderId="13" xfId="7" applyNumberFormat="1" applyFont="1" applyFill="1" applyBorder="1" applyAlignment="1" applyProtection="1">
      <alignment horizontal="left" vertical="center" wrapText="1"/>
      <protection locked="0"/>
    </xf>
    <xf numFmtId="0" fontId="22" fillId="3" borderId="16" xfId="7" applyNumberFormat="1" applyFont="1" applyFill="1" applyBorder="1" applyAlignment="1" applyProtection="1">
      <alignment horizontal="left" vertical="center" wrapText="1"/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22" fillId="3" borderId="18" xfId="7" applyNumberFormat="1" applyFont="1" applyFill="1" applyBorder="1" applyAlignment="1">
      <alignment horizontal="left" vertical="center" wrapText="1"/>
    </xf>
    <xf numFmtId="0" fontId="22" fillId="3" borderId="19" xfId="7" applyNumberFormat="1" applyFont="1" applyFill="1" applyBorder="1" applyAlignment="1">
      <alignment horizontal="left" vertical="center" wrapText="1"/>
    </xf>
    <xf numFmtId="0" fontId="22" fillId="3" borderId="13" xfId="7" applyNumberFormat="1" applyFont="1" applyFill="1" applyBorder="1" applyAlignment="1">
      <alignment horizontal="left" vertical="center" wrapText="1"/>
    </xf>
    <xf numFmtId="0" fontId="22" fillId="3" borderId="16" xfId="7" applyNumberFormat="1" applyFont="1" applyFill="1" applyBorder="1" applyAlignment="1">
      <alignment horizontal="left" vertical="center" wrapText="1"/>
    </xf>
  </cellXfs>
  <cellStyles count="53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3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6" builtinId="20" customBuiltin="1"/>
    <cellStyle name="Moeda 2" xfId="5" xr:uid="{00000000-0005-0000-0000-00001E000000}"/>
    <cellStyle name="Moeda 3" xfId="4" xr:uid="{00000000-0005-0000-0000-00001F000000}"/>
    <cellStyle name="Moeda 4" xfId="49" xr:uid="{00000000-0005-0000-0000-000020000000}"/>
    <cellStyle name="Moeda 4 2" xfId="50" xr:uid="{00000000-0005-0000-0000-000021000000}"/>
    <cellStyle name="Neutro" xfId="15" builtinId="28" customBuiltin="1"/>
    <cellStyle name="Normal" xfId="0" builtinId="0"/>
    <cellStyle name="Normal 2" xfId="51" xr:uid="{00000000-0005-0000-0000-000024000000}"/>
    <cellStyle name="Nota" xfId="22" builtinId="10" customBuiltin="1"/>
    <cellStyle name="Ruim" xfId="14" builtinId="27" customBuiltin="1"/>
    <cellStyle name="Saída" xfId="17" builtinId="21" customBuiltin="1"/>
    <cellStyle name="Texto de Aviso" xfId="21" builtinId="11" customBuiltin="1"/>
    <cellStyle name="Texto Explicativo" xfId="23" builtinId="53" customBuiltin="1"/>
    <cellStyle name="Título" xfId="8" builtinId="15" customBuiltin="1"/>
    <cellStyle name="Título 1" xfId="9" builtinId="16" customBuiltin="1"/>
    <cellStyle name="Título 2" xfId="10" builtinId="17" customBuiltin="1"/>
    <cellStyle name="Título 3" xfId="11" builtinId="18" customBuiltin="1"/>
    <cellStyle name="Título 4" xfId="12" builtinId="19" customBuiltin="1"/>
    <cellStyle name="Título 5" xfId="52" xr:uid="{00000000-0005-0000-0000-00002E000000}"/>
    <cellStyle name="Total" xfId="24" builtinId="25" customBuiltin="1"/>
    <cellStyle name="Vírgula" xfId="7" builtinId="3"/>
    <cellStyle name="Vírgula 2" xfId="1" xr:uid="{00000000-0005-0000-0000-000031000000}"/>
    <cellStyle name="Vírgula 2 2" xfId="2" xr:uid="{00000000-0005-0000-0000-000032000000}"/>
    <cellStyle name="Vírgula 3" xfId="3" xr:uid="{00000000-0005-0000-0000-000033000000}"/>
    <cellStyle name="Vírgula 4" xfId="6" xr:uid="{00000000-0005-0000-0000-000034000000}"/>
  </cellStyles>
  <dxfs count="0"/>
  <tableStyles count="1" defaultTableStyle="TableStyleMedium9" defaultPivotStyle="PivotStyleLight16">
    <tableStyle name="Estilo de Tabela 1" pivot="0" count="0" xr9:uid="{00000000-0011-0000-FFFF-FFFF00000000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8"/>
  <sheetViews>
    <sheetView showGridLines="0" tabSelected="1" zoomScale="85" zoomScaleNormal="85" zoomScalePageLayoutView="70" workbookViewId="0">
      <selection activeCell="D48" sqref="D48"/>
    </sheetView>
  </sheetViews>
  <sheetFormatPr defaultRowHeight="15" x14ac:dyDescent="0.25"/>
  <cols>
    <col min="1" max="1" width="60.7109375" style="2" customWidth="1"/>
    <col min="2" max="14" width="17.28515625" style="2" customWidth="1"/>
    <col min="15" max="16384" width="9.140625" style="2"/>
  </cols>
  <sheetData>
    <row r="1" spans="1:14" ht="45" customHeight="1" x14ac:dyDescent="0.25">
      <c r="A1" s="55" t="s">
        <v>72</v>
      </c>
      <c r="B1" s="20"/>
      <c r="C1" s="20"/>
      <c r="D1" s="20"/>
      <c r="E1" s="20"/>
      <c r="F1" s="20"/>
      <c r="G1" s="20"/>
      <c r="H1" s="20"/>
      <c r="I1" s="20"/>
      <c r="J1" s="20"/>
      <c r="K1" s="82"/>
      <c r="L1" s="82"/>
      <c r="M1" s="82"/>
      <c r="N1" s="21"/>
    </row>
    <row r="2" spans="1:14" s="6" customFormat="1" ht="15.75" x14ac:dyDescent="0.25">
      <c r="A2" s="57" t="s">
        <v>19</v>
      </c>
      <c r="B2" s="58" t="s">
        <v>6</v>
      </c>
      <c r="C2" s="59" t="s">
        <v>7</v>
      </c>
      <c r="D2" s="60" t="s">
        <v>8</v>
      </c>
      <c r="E2" s="59" t="s">
        <v>9</v>
      </c>
      <c r="F2" s="60" t="s">
        <v>10</v>
      </c>
      <c r="G2" s="59" t="s">
        <v>23</v>
      </c>
      <c r="H2" s="60" t="s">
        <v>24</v>
      </c>
      <c r="I2" s="59" t="s">
        <v>0</v>
      </c>
      <c r="J2" s="60" t="s">
        <v>1</v>
      </c>
      <c r="K2" s="59" t="s">
        <v>3</v>
      </c>
      <c r="L2" s="60" t="s">
        <v>4</v>
      </c>
      <c r="M2" s="59" t="s">
        <v>5</v>
      </c>
      <c r="N2" s="61" t="s">
        <v>2</v>
      </c>
    </row>
    <row r="3" spans="1:14" ht="15.75" x14ac:dyDescent="0.25">
      <c r="A3" s="62" t="s">
        <v>11</v>
      </c>
      <c r="B3" s="63">
        <v>17737887.32</v>
      </c>
      <c r="C3" s="64">
        <v>15376271.479999999</v>
      </c>
      <c r="D3" s="63">
        <v>14625930.709999999</v>
      </c>
      <c r="E3" s="64">
        <v>20050535.719999999</v>
      </c>
      <c r="F3" s="63"/>
      <c r="G3" s="64"/>
      <c r="H3" s="63"/>
      <c r="I3" s="64"/>
      <c r="J3" s="63"/>
      <c r="K3" s="64"/>
      <c r="L3" s="63"/>
      <c r="M3" s="64"/>
      <c r="N3" s="65"/>
    </row>
    <row r="4" spans="1:14" s="6" customFormat="1" ht="30" customHeight="1" x14ac:dyDescent="0.25">
      <c r="A4" s="66" t="s">
        <v>20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ht="16.5" customHeight="1" x14ac:dyDescent="0.25">
      <c r="A5" s="62" t="s">
        <v>37</v>
      </c>
      <c r="B5" s="63">
        <v>9322372</v>
      </c>
      <c r="C5" s="64">
        <v>9322372</v>
      </c>
      <c r="D5" s="63">
        <v>16277628</v>
      </c>
      <c r="E5" s="64">
        <v>12800000</v>
      </c>
      <c r="F5" s="63"/>
      <c r="G5" s="64"/>
      <c r="H5" s="63"/>
      <c r="I5" s="64"/>
      <c r="J5" s="63"/>
      <c r="K5" s="64"/>
      <c r="L5" s="63"/>
      <c r="M5" s="64"/>
      <c r="N5" s="69">
        <f>SUM('Fluxo de Caixa'!$B5:$M5)</f>
        <v>47722372</v>
      </c>
    </row>
    <row r="6" spans="1:14" ht="16.5" customHeight="1" x14ac:dyDescent="0.25">
      <c r="A6" s="62" t="s">
        <v>59</v>
      </c>
      <c r="B6" s="70">
        <v>0</v>
      </c>
      <c r="C6" s="64">
        <v>0</v>
      </c>
      <c r="D6" s="63">
        <v>0</v>
      </c>
      <c r="E6" s="64">
        <v>8207116</v>
      </c>
      <c r="F6" s="63"/>
      <c r="G6" s="64"/>
      <c r="H6" s="63"/>
      <c r="I6" s="64"/>
      <c r="J6" s="63"/>
      <c r="K6" s="64"/>
      <c r="L6" s="63"/>
      <c r="M6" s="64"/>
      <c r="N6" s="69">
        <f>SUM('Fluxo de Caixa'!$B6:$M6)</f>
        <v>8207116</v>
      </c>
    </row>
    <row r="7" spans="1:14" ht="16.5" customHeight="1" x14ac:dyDescent="0.25">
      <c r="A7" s="62" t="s">
        <v>60</v>
      </c>
      <c r="B7" s="70">
        <v>0</v>
      </c>
      <c r="C7" s="64">
        <v>0</v>
      </c>
      <c r="D7" s="63">
        <v>0</v>
      </c>
      <c r="E7" s="64">
        <v>0</v>
      </c>
      <c r="F7" s="63"/>
      <c r="G7" s="64"/>
      <c r="H7" s="63"/>
      <c r="I7" s="64"/>
      <c r="J7" s="63"/>
      <c r="K7" s="64"/>
      <c r="L7" s="63"/>
      <c r="M7" s="64"/>
      <c r="N7" s="69">
        <f>SUM('Fluxo de Caixa'!$B7:$M7)</f>
        <v>0</v>
      </c>
    </row>
    <row r="8" spans="1:14" ht="16.5" customHeight="1" x14ac:dyDescent="0.25">
      <c r="A8" s="62" t="s">
        <v>69</v>
      </c>
      <c r="B8" s="70">
        <v>0</v>
      </c>
      <c r="C8" s="64">
        <v>0</v>
      </c>
      <c r="D8" s="63">
        <v>0</v>
      </c>
      <c r="E8" s="64">
        <v>0</v>
      </c>
      <c r="F8" s="63"/>
      <c r="G8" s="64"/>
      <c r="H8" s="63"/>
      <c r="I8" s="64"/>
      <c r="J8" s="63"/>
      <c r="K8" s="64"/>
      <c r="L8" s="63"/>
      <c r="M8" s="64"/>
      <c r="N8" s="69">
        <f>SUM('Fluxo de Caixa'!$B8:$M8)</f>
        <v>0</v>
      </c>
    </row>
    <row r="9" spans="1:14" ht="16.5" customHeight="1" x14ac:dyDescent="0.25">
      <c r="A9" s="62" t="s">
        <v>61</v>
      </c>
      <c r="B9" s="70">
        <v>0</v>
      </c>
      <c r="C9" s="64">
        <v>0</v>
      </c>
      <c r="D9" s="63">
        <v>0</v>
      </c>
      <c r="E9" s="64">
        <v>0</v>
      </c>
      <c r="F9" s="63"/>
      <c r="G9" s="64"/>
      <c r="H9" s="63"/>
      <c r="I9" s="64"/>
      <c r="J9" s="63"/>
      <c r="K9" s="64"/>
      <c r="L9" s="63"/>
      <c r="M9" s="64"/>
      <c r="N9" s="69">
        <f>SUM('Fluxo de Caixa'!$B9:$M9)</f>
        <v>0</v>
      </c>
    </row>
    <row r="10" spans="1:14" ht="16.5" customHeight="1" x14ac:dyDescent="0.25">
      <c r="A10" s="62" t="s">
        <v>62</v>
      </c>
      <c r="B10" s="70">
        <v>0</v>
      </c>
      <c r="C10" s="64">
        <v>0</v>
      </c>
      <c r="D10" s="63">
        <v>0</v>
      </c>
      <c r="E10" s="64">
        <v>0</v>
      </c>
      <c r="F10" s="63"/>
      <c r="G10" s="64"/>
      <c r="H10" s="63"/>
      <c r="I10" s="64"/>
      <c r="J10" s="63"/>
      <c r="K10" s="64"/>
      <c r="L10" s="63"/>
      <c r="M10" s="64"/>
      <c r="N10" s="69">
        <f>SUM('Fluxo de Caixa'!$B10:$M10)</f>
        <v>0</v>
      </c>
    </row>
    <row r="11" spans="1:14" ht="16.5" customHeight="1" x14ac:dyDescent="0.25">
      <c r="A11" s="62" t="s">
        <v>12</v>
      </c>
      <c r="B11" s="63">
        <v>201837.59</v>
      </c>
      <c r="C11" s="64">
        <v>149162.44</v>
      </c>
      <c r="D11" s="63">
        <v>224608.48</v>
      </c>
      <c r="E11" s="64">
        <v>241192.87</v>
      </c>
      <c r="F11" s="63"/>
      <c r="G11" s="64"/>
      <c r="H11" s="63"/>
      <c r="I11" s="64"/>
      <c r="J11" s="63"/>
      <c r="K11" s="64"/>
      <c r="L11" s="63"/>
      <c r="M11" s="64"/>
      <c r="N11" s="69">
        <f>SUM('Fluxo de Caixa'!$B11:$M11)</f>
        <v>816801.38</v>
      </c>
    </row>
    <row r="12" spans="1:14" ht="16.5" customHeight="1" x14ac:dyDescent="0.25">
      <c r="A12" s="62" t="s">
        <v>63</v>
      </c>
      <c r="B12" s="70">
        <v>0</v>
      </c>
      <c r="C12" s="64">
        <v>0</v>
      </c>
      <c r="D12" s="63">
        <v>0</v>
      </c>
      <c r="E12" s="64">
        <v>0</v>
      </c>
      <c r="F12" s="63"/>
      <c r="G12" s="64"/>
      <c r="H12" s="63"/>
      <c r="I12" s="64"/>
      <c r="J12" s="63"/>
      <c r="K12" s="64"/>
      <c r="L12" s="63"/>
      <c r="M12" s="64"/>
      <c r="N12" s="69">
        <f>SUM('Fluxo de Caixa'!$B12:$M12)</f>
        <v>0</v>
      </c>
    </row>
    <row r="13" spans="1:14" ht="16.5" customHeight="1" x14ac:dyDescent="0.25">
      <c r="A13" s="62" t="s">
        <v>64</v>
      </c>
      <c r="B13" s="70">
        <v>0</v>
      </c>
      <c r="C13" s="64">
        <v>0</v>
      </c>
      <c r="D13" s="63">
        <v>0</v>
      </c>
      <c r="E13" s="64">
        <v>0</v>
      </c>
      <c r="F13" s="63"/>
      <c r="G13" s="64"/>
      <c r="H13" s="63"/>
      <c r="I13" s="64"/>
      <c r="J13" s="63"/>
      <c r="K13" s="64"/>
      <c r="L13" s="63"/>
      <c r="M13" s="64"/>
      <c r="N13" s="69">
        <f>SUM('Fluxo de Caixa'!$B13:$M13)</f>
        <v>0</v>
      </c>
    </row>
    <row r="14" spans="1:14" ht="16.5" customHeight="1" x14ac:dyDescent="0.25">
      <c r="A14" s="62" t="s">
        <v>65</v>
      </c>
      <c r="B14" s="70">
        <v>0</v>
      </c>
      <c r="C14" s="64">
        <v>0</v>
      </c>
      <c r="D14" s="63">
        <v>0</v>
      </c>
      <c r="E14" s="64">
        <v>0</v>
      </c>
      <c r="F14" s="63"/>
      <c r="G14" s="64"/>
      <c r="H14" s="63"/>
      <c r="I14" s="64"/>
      <c r="J14" s="63"/>
      <c r="K14" s="64"/>
      <c r="L14" s="63"/>
      <c r="M14" s="64"/>
      <c r="N14" s="69">
        <f>SUM('Fluxo de Caixa'!$B14:$M14)</f>
        <v>0</v>
      </c>
    </row>
    <row r="15" spans="1:14" ht="16.5" customHeight="1" x14ac:dyDescent="0.25">
      <c r="A15" s="62" t="s">
        <v>38</v>
      </c>
      <c r="B15" s="70">
        <v>0</v>
      </c>
      <c r="C15" s="64">
        <v>0</v>
      </c>
      <c r="D15" s="63">
        <v>0</v>
      </c>
      <c r="E15" s="64">
        <v>0</v>
      </c>
      <c r="F15" s="63"/>
      <c r="G15" s="64"/>
      <c r="H15" s="63"/>
      <c r="I15" s="64"/>
      <c r="J15" s="63"/>
      <c r="K15" s="64"/>
      <c r="L15" s="63"/>
      <c r="M15" s="64"/>
      <c r="N15" s="69">
        <f>SUM('Fluxo de Caixa'!$B15:$M15)</f>
        <v>0</v>
      </c>
    </row>
    <row r="16" spans="1:14" ht="16.5" customHeight="1" x14ac:dyDescent="0.25">
      <c r="A16" s="62" t="s">
        <v>66</v>
      </c>
      <c r="B16" s="70">
        <v>0</v>
      </c>
      <c r="C16" s="64">
        <v>0</v>
      </c>
      <c r="D16" s="63">
        <v>0</v>
      </c>
      <c r="E16" s="64">
        <v>0</v>
      </c>
      <c r="F16" s="63"/>
      <c r="G16" s="64"/>
      <c r="H16" s="63"/>
      <c r="I16" s="64"/>
      <c r="J16" s="63"/>
      <c r="K16" s="64"/>
      <c r="L16" s="63"/>
      <c r="M16" s="64"/>
      <c r="N16" s="69">
        <f>SUM('Fluxo de Caixa'!$B16:$M16)</f>
        <v>0</v>
      </c>
    </row>
    <row r="17" spans="1:14" ht="16.5" customHeight="1" x14ac:dyDescent="0.25">
      <c r="A17" s="62" t="s">
        <v>67</v>
      </c>
      <c r="B17" s="70">
        <v>0</v>
      </c>
      <c r="C17" s="64">
        <v>0</v>
      </c>
      <c r="D17" s="63">
        <v>0</v>
      </c>
      <c r="E17" s="64">
        <v>0</v>
      </c>
      <c r="F17" s="63"/>
      <c r="G17" s="64"/>
      <c r="H17" s="63"/>
      <c r="I17" s="64"/>
      <c r="J17" s="63"/>
      <c r="K17" s="64"/>
      <c r="L17" s="63"/>
      <c r="M17" s="64"/>
      <c r="N17" s="69">
        <f>SUM('Fluxo de Caixa'!$B17:$M17)</f>
        <v>0</v>
      </c>
    </row>
    <row r="18" spans="1:14" ht="16.5" customHeight="1" x14ac:dyDescent="0.25">
      <c r="A18" s="62" t="s">
        <v>68</v>
      </c>
      <c r="B18" s="63">
        <v>165.1</v>
      </c>
      <c r="C18" s="64">
        <v>0</v>
      </c>
      <c r="D18" s="63">
        <v>0</v>
      </c>
      <c r="E18" s="64">
        <v>0</v>
      </c>
      <c r="F18" s="63"/>
      <c r="G18" s="64"/>
      <c r="H18" s="63"/>
      <c r="I18" s="71"/>
      <c r="J18" s="72"/>
      <c r="K18" s="64"/>
      <c r="L18" s="63"/>
      <c r="M18" s="64"/>
      <c r="N18" s="69">
        <f>SUM('Fluxo de Caixa'!$B18:$M18)</f>
        <v>165.1</v>
      </c>
    </row>
    <row r="19" spans="1:14" s="3" customFormat="1" ht="16.5" customHeight="1" x14ac:dyDescent="0.25">
      <c r="A19" s="73" t="s">
        <v>39</v>
      </c>
      <c r="B19" s="74">
        <v>9524374.6899999995</v>
      </c>
      <c r="C19" s="75">
        <v>9471534.4399999995</v>
      </c>
      <c r="D19" s="74">
        <v>16502236.48</v>
      </c>
      <c r="E19" s="75">
        <v>21248308.870000001</v>
      </c>
      <c r="F19" s="74"/>
      <c r="G19" s="75"/>
      <c r="H19" s="74"/>
      <c r="I19" s="75"/>
      <c r="J19" s="74"/>
      <c r="K19" s="75"/>
      <c r="L19" s="74"/>
      <c r="M19" s="75"/>
      <c r="N19" s="69">
        <f>SUM('Fluxo de Caixa'!$B19:$M19)</f>
        <v>56746454.480000004</v>
      </c>
    </row>
    <row r="20" spans="1:14" s="8" customFormat="1" ht="30" customHeight="1" x14ac:dyDescent="0.25">
      <c r="A20" s="66" t="s">
        <v>13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68"/>
    </row>
    <row r="21" spans="1:14" s="3" customFormat="1" ht="16.5" customHeight="1" x14ac:dyDescent="0.25">
      <c r="A21" s="73" t="s">
        <v>14</v>
      </c>
      <c r="B21" s="74">
        <v>6489064.1200000001</v>
      </c>
      <c r="C21" s="75">
        <v>5275433.2</v>
      </c>
      <c r="D21" s="74">
        <v>5377305.6100000013</v>
      </c>
      <c r="E21" s="75">
        <v>5155283.5</v>
      </c>
      <c r="F21" s="74"/>
      <c r="G21" s="75"/>
      <c r="H21" s="74"/>
      <c r="I21" s="75"/>
      <c r="J21" s="74"/>
      <c r="K21" s="75"/>
      <c r="L21" s="74"/>
      <c r="M21" s="75"/>
      <c r="N21" s="69">
        <f>SUM('Fluxo de Caixa'!$B21:$M21)</f>
        <v>22297086.43</v>
      </c>
    </row>
    <row r="22" spans="1:14" ht="16.5" customHeight="1" x14ac:dyDescent="0.25">
      <c r="A22" s="62" t="s">
        <v>30</v>
      </c>
      <c r="B22" s="63">
        <v>3247575.97</v>
      </c>
      <c r="C22" s="64">
        <v>3099292.3299999996</v>
      </c>
      <c r="D22" s="63">
        <v>3310376.95</v>
      </c>
      <c r="E22" s="64">
        <v>3107644.09</v>
      </c>
      <c r="F22" s="63"/>
      <c r="G22" s="64"/>
      <c r="H22" s="63"/>
      <c r="I22" s="64"/>
      <c r="J22" s="63"/>
      <c r="K22" s="64"/>
      <c r="L22" s="63"/>
      <c r="M22" s="64"/>
      <c r="N22" s="69">
        <f>SUM('Fluxo de Caixa'!$B22:$M22)</f>
        <v>12764889.34</v>
      </c>
    </row>
    <row r="23" spans="1:14" ht="16.5" customHeight="1" x14ac:dyDescent="0.25">
      <c r="A23" s="62" t="s">
        <v>32</v>
      </c>
      <c r="B23" s="63">
        <v>246941.41</v>
      </c>
      <c r="C23" s="64">
        <v>246455</v>
      </c>
      <c r="D23" s="63">
        <v>242223.18</v>
      </c>
      <c r="E23" s="64">
        <v>239896.7</v>
      </c>
      <c r="F23" s="63"/>
      <c r="G23" s="64"/>
      <c r="H23" s="63"/>
      <c r="I23" s="64"/>
      <c r="J23" s="63"/>
      <c r="K23" s="64"/>
      <c r="L23" s="63"/>
      <c r="M23" s="64"/>
      <c r="N23" s="69">
        <f>SUM('Fluxo de Caixa'!$B23:$M23)</f>
        <v>975516.29</v>
      </c>
    </row>
    <row r="24" spans="1:14" ht="16.5" customHeight="1" x14ac:dyDescent="0.25">
      <c r="A24" s="62" t="s">
        <v>40</v>
      </c>
      <c r="B24" s="63">
        <v>0</v>
      </c>
      <c r="C24" s="64">
        <v>0</v>
      </c>
      <c r="D24" s="63">
        <v>0</v>
      </c>
      <c r="E24" s="64">
        <v>0</v>
      </c>
      <c r="F24" s="63"/>
      <c r="G24" s="64"/>
      <c r="H24" s="63"/>
      <c r="I24" s="64"/>
      <c r="J24" s="63"/>
      <c r="K24" s="64"/>
      <c r="L24" s="63"/>
      <c r="M24" s="64"/>
      <c r="N24" s="69">
        <f>SUM('Fluxo de Caixa'!$B24:$M24)</f>
        <v>0</v>
      </c>
    </row>
    <row r="25" spans="1:14" ht="16.5" customHeight="1" x14ac:dyDescent="0.25">
      <c r="A25" s="62" t="s">
        <v>31</v>
      </c>
      <c r="B25" s="63">
        <v>2165538</v>
      </c>
      <c r="C25" s="64">
        <v>1170148.4000000001</v>
      </c>
      <c r="D25" s="63">
        <v>1098184.9100000001</v>
      </c>
      <c r="E25" s="64">
        <v>1145608.04</v>
      </c>
      <c r="F25" s="63"/>
      <c r="G25" s="64"/>
      <c r="H25" s="63"/>
      <c r="I25" s="64"/>
      <c r="J25" s="63"/>
      <c r="K25" s="64"/>
      <c r="L25" s="63"/>
      <c r="M25" s="64"/>
      <c r="N25" s="69">
        <f>SUM('Fluxo de Caixa'!$B25:$M25)</f>
        <v>5579479.3500000006</v>
      </c>
    </row>
    <row r="26" spans="1:14" ht="16.5" customHeight="1" x14ac:dyDescent="0.25">
      <c r="A26" s="62" t="s">
        <v>41</v>
      </c>
      <c r="B26" s="63">
        <v>84710.74</v>
      </c>
      <c r="C26" s="64">
        <v>77073.78</v>
      </c>
      <c r="D26" s="63">
        <v>68111.12</v>
      </c>
      <c r="E26" s="64">
        <v>59241.180000000008</v>
      </c>
      <c r="F26" s="63"/>
      <c r="G26" s="64"/>
      <c r="H26" s="63"/>
      <c r="I26" s="64"/>
      <c r="J26" s="63"/>
      <c r="K26" s="64"/>
      <c r="L26" s="63"/>
      <c r="M26" s="64"/>
      <c r="N26" s="69">
        <f>SUM('Fluxo de Caixa'!$B26:$M26)</f>
        <v>289136.82</v>
      </c>
    </row>
    <row r="27" spans="1:14" ht="16.5" customHeight="1" x14ac:dyDescent="0.25">
      <c r="A27" s="62" t="s">
        <v>25</v>
      </c>
      <c r="B27" s="63">
        <v>11874.43</v>
      </c>
      <c r="C27" s="64">
        <v>26805.67</v>
      </c>
      <c r="D27" s="63">
        <v>5437.59</v>
      </c>
      <c r="E27" s="64">
        <v>7430.74</v>
      </c>
      <c r="F27" s="63"/>
      <c r="G27" s="64"/>
      <c r="H27" s="63"/>
      <c r="I27" s="64"/>
      <c r="J27" s="63"/>
      <c r="K27" s="64"/>
      <c r="L27" s="63"/>
      <c r="M27" s="64"/>
      <c r="N27" s="69">
        <f>SUM('Fluxo de Caixa'!$B27:$M27)</f>
        <v>51548.43</v>
      </c>
    </row>
    <row r="28" spans="1:14" ht="16.5" customHeight="1" x14ac:dyDescent="0.25">
      <c r="A28" s="62" t="s">
        <v>26</v>
      </c>
      <c r="B28" s="63">
        <v>434982.77</v>
      </c>
      <c r="C28" s="64">
        <v>335087.37</v>
      </c>
      <c r="D28" s="63">
        <v>324753</v>
      </c>
      <c r="E28" s="64">
        <v>259355.77000000002</v>
      </c>
      <c r="F28" s="63"/>
      <c r="G28" s="64"/>
      <c r="H28" s="63"/>
      <c r="I28" s="64"/>
      <c r="J28" s="63"/>
      <c r="K28" s="64"/>
      <c r="L28" s="63"/>
      <c r="M28" s="64"/>
      <c r="N28" s="69">
        <f>SUM('Fluxo de Caixa'!$B28:$M28)</f>
        <v>1354178.9100000001</v>
      </c>
    </row>
    <row r="29" spans="1:14" ht="16.5" customHeight="1" x14ac:dyDescent="0.25">
      <c r="A29" s="62" t="s">
        <v>42</v>
      </c>
      <c r="B29" s="63">
        <v>297440.8</v>
      </c>
      <c r="C29" s="64">
        <v>320570.65000000002</v>
      </c>
      <c r="D29" s="63">
        <v>328218.86000000004</v>
      </c>
      <c r="E29" s="64">
        <v>336106.98000000004</v>
      </c>
      <c r="F29" s="63"/>
      <c r="G29" s="64"/>
      <c r="H29" s="63"/>
      <c r="I29" s="64"/>
      <c r="J29" s="63"/>
      <c r="K29" s="64"/>
      <c r="L29" s="63"/>
      <c r="M29" s="64"/>
      <c r="N29" s="69">
        <f>SUM('Fluxo de Caixa'!$B29:$M29)</f>
        <v>1282337.29</v>
      </c>
    </row>
    <row r="30" spans="1:14" ht="16.5" customHeight="1" x14ac:dyDescent="0.25">
      <c r="A30" s="62" t="s">
        <v>70</v>
      </c>
      <c r="B30" s="70">
        <v>0</v>
      </c>
      <c r="C30" s="64">
        <v>0</v>
      </c>
      <c r="D30" s="63">
        <v>0</v>
      </c>
      <c r="E30" s="64">
        <v>0</v>
      </c>
      <c r="F30" s="63"/>
      <c r="G30" s="64"/>
      <c r="H30" s="63"/>
      <c r="I30" s="64"/>
      <c r="J30" s="63"/>
      <c r="K30" s="64"/>
      <c r="L30" s="63"/>
      <c r="M30" s="64"/>
      <c r="N30" s="69">
        <f>SUM('Fluxo de Caixa'!$B30:$M30)</f>
        <v>0</v>
      </c>
    </row>
    <row r="31" spans="1:14" ht="16.5" customHeight="1" x14ac:dyDescent="0.25">
      <c r="A31" s="62" t="s">
        <v>71</v>
      </c>
      <c r="B31" s="70">
        <v>0</v>
      </c>
      <c r="C31" s="64">
        <v>0</v>
      </c>
      <c r="D31" s="63">
        <v>0</v>
      </c>
      <c r="E31" s="64">
        <v>0</v>
      </c>
      <c r="F31" s="63"/>
      <c r="G31" s="64"/>
      <c r="H31" s="63"/>
      <c r="I31" s="64"/>
      <c r="J31" s="63"/>
      <c r="K31" s="64"/>
      <c r="L31" s="63"/>
      <c r="M31" s="64"/>
      <c r="N31" s="69">
        <f>SUM('Fluxo de Caixa'!$B31:$M31)</f>
        <v>0</v>
      </c>
    </row>
    <row r="32" spans="1:14" s="3" customFormat="1" ht="16.5" customHeight="1" x14ac:dyDescent="0.25">
      <c r="A32" s="73" t="s">
        <v>28</v>
      </c>
      <c r="B32" s="74">
        <v>2408365.7899999996</v>
      </c>
      <c r="C32" s="75">
        <v>2569965.42</v>
      </c>
      <c r="D32" s="74">
        <v>2634549.4300000002</v>
      </c>
      <c r="E32" s="75">
        <v>2725622.42</v>
      </c>
      <c r="F32" s="74"/>
      <c r="G32" s="75"/>
      <c r="H32" s="74"/>
      <c r="I32" s="75"/>
      <c r="J32" s="74"/>
      <c r="K32" s="75"/>
      <c r="L32" s="74"/>
      <c r="M32" s="75"/>
      <c r="N32" s="69">
        <f>SUM('Fluxo de Caixa'!$B32:$M32)</f>
        <v>10338503.059999999</v>
      </c>
    </row>
    <row r="33" spans="1:14" s="3" customFormat="1" ht="16.5" customHeight="1" x14ac:dyDescent="0.25">
      <c r="A33" s="73" t="s">
        <v>33</v>
      </c>
      <c r="B33" s="74">
        <v>1097913.43</v>
      </c>
      <c r="C33" s="75">
        <v>1148176.8900000001</v>
      </c>
      <c r="D33" s="74">
        <v>993491.36000000045</v>
      </c>
      <c r="E33" s="75">
        <v>1093347.83</v>
      </c>
      <c r="F33" s="74"/>
      <c r="G33" s="75"/>
      <c r="H33" s="74"/>
      <c r="I33" s="75"/>
      <c r="J33" s="74"/>
      <c r="K33" s="75"/>
      <c r="L33" s="74"/>
      <c r="M33" s="75"/>
      <c r="N33" s="69">
        <f>SUM('Fluxo de Caixa'!$B33:$M33)</f>
        <v>4332929.5100000007</v>
      </c>
    </row>
    <row r="34" spans="1:14" ht="16.5" customHeight="1" x14ac:dyDescent="0.25">
      <c r="A34" s="62" t="s">
        <v>34</v>
      </c>
      <c r="B34" s="63">
        <v>1097913.43</v>
      </c>
      <c r="C34" s="64">
        <v>1148176.8900000001</v>
      </c>
      <c r="D34" s="63">
        <v>993491.36000000045</v>
      </c>
      <c r="E34" s="64">
        <v>1080195.83</v>
      </c>
      <c r="F34" s="63"/>
      <c r="G34" s="64"/>
      <c r="H34" s="63"/>
      <c r="I34" s="64"/>
      <c r="J34" s="63"/>
      <c r="K34" s="64"/>
      <c r="L34" s="63"/>
      <c r="M34" s="64"/>
      <c r="N34" s="69">
        <f>SUM('Fluxo de Caixa'!$B34:$M34)</f>
        <v>4319777.5100000007</v>
      </c>
    </row>
    <row r="35" spans="1:14" ht="16.5" customHeight="1" x14ac:dyDescent="0.25">
      <c r="A35" s="62" t="s">
        <v>35</v>
      </c>
      <c r="B35" s="63">
        <v>0</v>
      </c>
      <c r="C35" s="64">
        <v>0</v>
      </c>
      <c r="D35" s="63">
        <v>0</v>
      </c>
      <c r="E35" s="64">
        <v>13152</v>
      </c>
      <c r="F35" s="63"/>
      <c r="G35" s="64"/>
      <c r="H35" s="63"/>
      <c r="I35" s="64"/>
      <c r="J35" s="63"/>
      <c r="K35" s="64"/>
      <c r="L35" s="63"/>
      <c r="M35" s="64"/>
      <c r="N35" s="69">
        <f>SUM('Fluxo de Caixa'!$B35:$M35)</f>
        <v>13152</v>
      </c>
    </row>
    <row r="36" spans="1:14" ht="16.5" customHeight="1" x14ac:dyDescent="0.25">
      <c r="A36" s="62" t="s">
        <v>36</v>
      </c>
      <c r="B36" s="63">
        <v>1310452.3599999996</v>
      </c>
      <c r="C36" s="64">
        <v>1421788.53</v>
      </c>
      <c r="D36" s="63">
        <v>1641058.0699999996</v>
      </c>
      <c r="E36" s="64">
        <v>1632274.5899999999</v>
      </c>
      <c r="F36" s="63"/>
      <c r="G36" s="64"/>
      <c r="H36" s="63"/>
      <c r="I36" s="64"/>
      <c r="J36" s="63"/>
      <c r="K36" s="64"/>
      <c r="L36" s="63"/>
      <c r="M36" s="64"/>
      <c r="N36" s="69">
        <f>SUM('Fluxo de Caixa'!$B36:$M36)</f>
        <v>6005573.5499999989</v>
      </c>
    </row>
    <row r="37" spans="1:14" s="3" customFormat="1" ht="16.5" customHeight="1" x14ac:dyDescent="0.25">
      <c r="A37" s="73" t="s">
        <v>15</v>
      </c>
      <c r="B37" s="74">
        <v>2103524.4900000002</v>
      </c>
      <c r="C37" s="75">
        <v>1327645.31</v>
      </c>
      <c r="D37" s="74">
        <v>1582583.0100000002</v>
      </c>
      <c r="E37" s="75">
        <v>1797967.6000000006</v>
      </c>
      <c r="F37" s="74"/>
      <c r="G37" s="75"/>
      <c r="H37" s="74"/>
      <c r="I37" s="75"/>
      <c r="J37" s="74"/>
      <c r="K37" s="75"/>
      <c r="L37" s="74"/>
      <c r="M37" s="75"/>
      <c r="N37" s="69">
        <f>SUM('Fluxo de Caixa'!$B37:$M37)</f>
        <v>6811720.4100000011</v>
      </c>
    </row>
    <row r="38" spans="1:14" ht="16.5" customHeight="1" x14ac:dyDescent="0.25">
      <c r="A38" s="62" t="s">
        <v>43</v>
      </c>
      <c r="B38" s="63">
        <v>1143639.3899999999</v>
      </c>
      <c r="C38" s="64">
        <v>671865.45880625199</v>
      </c>
      <c r="D38" s="63">
        <v>908494.18</v>
      </c>
      <c r="E38" s="64">
        <v>1125938.2100000002</v>
      </c>
      <c r="F38" s="63"/>
      <c r="G38" s="64"/>
      <c r="H38" s="63"/>
      <c r="I38" s="64"/>
      <c r="J38" s="63"/>
      <c r="K38" s="64"/>
      <c r="L38" s="63"/>
      <c r="M38" s="64"/>
      <c r="N38" s="69">
        <f>SUM('Fluxo de Caixa'!$B38:$M38)</f>
        <v>3849937.2388062524</v>
      </c>
    </row>
    <row r="39" spans="1:14" ht="16.5" customHeight="1" x14ac:dyDescent="0.25">
      <c r="A39" s="62" t="s">
        <v>44</v>
      </c>
      <c r="B39" s="63">
        <v>4500</v>
      </c>
      <c r="C39" s="64">
        <v>0</v>
      </c>
      <c r="D39" s="63">
        <v>35935.699999999997</v>
      </c>
      <c r="E39" s="64">
        <v>9679.92</v>
      </c>
      <c r="F39" s="63"/>
      <c r="G39" s="64"/>
      <c r="H39" s="63"/>
      <c r="I39" s="64"/>
      <c r="J39" s="63"/>
      <c r="K39" s="64"/>
      <c r="L39" s="63"/>
      <c r="M39" s="64"/>
      <c r="N39" s="69">
        <f>SUM('Fluxo de Caixa'!$B39:$M39)</f>
        <v>50115.619999999995</v>
      </c>
    </row>
    <row r="40" spans="1:14" ht="16.5" customHeight="1" x14ac:dyDescent="0.25">
      <c r="A40" s="62" t="s">
        <v>45</v>
      </c>
      <c r="B40" s="63">
        <v>955385.10000000009</v>
      </c>
      <c r="C40" s="64">
        <v>655779.85119374818</v>
      </c>
      <c r="D40" s="63">
        <v>638153.13000000024</v>
      </c>
      <c r="E40" s="64">
        <v>662349.47000000032</v>
      </c>
      <c r="F40" s="63"/>
      <c r="G40" s="64"/>
      <c r="H40" s="63"/>
      <c r="I40" s="64"/>
      <c r="J40" s="63"/>
      <c r="K40" s="64"/>
      <c r="L40" s="63"/>
      <c r="M40" s="64"/>
      <c r="N40" s="69">
        <f>SUM('Fluxo de Caixa'!$B40:$M40)</f>
        <v>2911667.5511937486</v>
      </c>
    </row>
    <row r="41" spans="1:14" s="3" customFormat="1" ht="16.5" customHeight="1" x14ac:dyDescent="0.25">
      <c r="A41" s="73" t="s">
        <v>46</v>
      </c>
      <c r="B41" s="74">
        <v>0</v>
      </c>
      <c r="C41" s="75">
        <v>0</v>
      </c>
      <c r="D41" s="74">
        <v>0</v>
      </c>
      <c r="E41" s="75">
        <v>0</v>
      </c>
      <c r="F41" s="74"/>
      <c r="G41" s="75"/>
      <c r="H41" s="74"/>
      <c r="I41" s="75"/>
      <c r="J41" s="74"/>
      <c r="K41" s="75"/>
      <c r="L41" s="74"/>
      <c r="M41" s="75"/>
      <c r="N41" s="69">
        <f>SUM('Fluxo de Caixa'!$B41:$M41)</f>
        <v>0</v>
      </c>
    </row>
    <row r="42" spans="1:14" ht="16.5" customHeight="1" x14ac:dyDescent="0.25">
      <c r="A42" s="62" t="s">
        <v>47</v>
      </c>
      <c r="B42" s="63">
        <v>0</v>
      </c>
      <c r="C42" s="64">
        <v>0</v>
      </c>
      <c r="D42" s="63">
        <v>0</v>
      </c>
      <c r="E42" s="64">
        <v>0</v>
      </c>
      <c r="F42" s="63"/>
      <c r="G42" s="64"/>
      <c r="H42" s="63"/>
      <c r="I42" s="64"/>
      <c r="J42" s="63"/>
      <c r="K42" s="64"/>
      <c r="L42" s="63"/>
      <c r="M42" s="64"/>
      <c r="N42" s="69">
        <f>SUM('Fluxo de Caixa'!$B42:$M42)</f>
        <v>0</v>
      </c>
    </row>
    <row r="43" spans="1:14" ht="16.5" customHeight="1" x14ac:dyDescent="0.25">
      <c r="A43" s="62" t="s">
        <v>48</v>
      </c>
      <c r="B43" s="63">
        <v>0</v>
      </c>
      <c r="C43" s="64">
        <v>0</v>
      </c>
      <c r="D43" s="63">
        <v>0</v>
      </c>
      <c r="E43" s="64">
        <v>0</v>
      </c>
      <c r="F43" s="63"/>
      <c r="G43" s="64"/>
      <c r="H43" s="63"/>
      <c r="I43" s="64"/>
      <c r="J43" s="63"/>
      <c r="K43" s="64"/>
      <c r="L43" s="63"/>
      <c r="M43" s="64"/>
      <c r="N43" s="69">
        <f>SUM('Fluxo de Caixa'!$B43:$M43)</f>
        <v>0</v>
      </c>
    </row>
    <row r="44" spans="1:14" ht="16.5" customHeight="1" x14ac:dyDescent="0.25">
      <c r="A44" s="62" t="s">
        <v>49</v>
      </c>
      <c r="B44" s="63">
        <v>0</v>
      </c>
      <c r="C44" s="64">
        <v>0</v>
      </c>
      <c r="D44" s="63">
        <v>0</v>
      </c>
      <c r="E44" s="64">
        <v>0</v>
      </c>
      <c r="F44" s="63"/>
      <c r="G44" s="64"/>
      <c r="H44" s="63"/>
      <c r="I44" s="64"/>
      <c r="J44" s="63"/>
      <c r="K44" s="64"/>
      <c r="L44" s="63"/>
      <c r="M44" s="64"/>
      <c r="N44" s="69">
        <f>SUM('Fluxo de Caixa'!$B44:$M44)</f>
        <v>0</v>
      </c>
    </row>
    <row r="45" spans="1:14" ht="16.5" customHeight="1" x14ac:dyDescent="0.25">
      <c r="A45" s="62" t="s">
        <v>50</v>
      </c>
      <c r="B45" s="63">
        <v>343867.98999999993</v>
      </c>
      <c r="C45" s="64">
        <v>324142.89</v>
      </c>
      <c r="D45" s="63">
        <v>315263.16000000003</v>
      </c>
      <c r="E45" s="64">
        <v>339853.98000000004</v>
      </c>
      <c r="F45" s="63"/>
      <c r="G45" s="64"/>
      <c r="H45" s="63"/>
      <c r="I45" s="64"/>
      <c r="J45" s="63"/>
      <c r="K45" s="64"/>
      <c r="L45" s="63"/>
      <c r="M45" s="64"/>
      <c r="N45" s="69">
        <f>SUM('Fluxo de Caixa'!$B45:$M45)</f>
        <v>1323128.02</v>
      </c>
    </row>
    <row r="46" spans="1:14" ht="16.5" customHeight="1" x14ac:dyDescent="0.25">
      <c r="A46" s="62" t="s">
        <v>51</v>
      </c>
      <c r="B46" s="63">
        <v>0</v>
      </c>
      <c r="C46" s="64">
        <v>0</v>
      </c>
      <c r="D46" s="63">
        <v>0</v>
      </c>
      <c r="E46" s="64">
        <v>0</v>
      </c>
      <c r="F46" s="63"/>
      <c r="G46" s="64"/>
      <c r="H46" s="63"/>
      <c r="I46" s="64"/>
      <c r="J46" s="63"/>
      <c r="K46" s="64"/>
      <c r="L46" s="63"/>
      <c r="M46" s="64"/>
      <c r="N46" s="69">
        <f>SUM('Fluxo de Caixa'!$B46:$M46)</f>
        <v>0</v>
      </c>
    </row>
    <row r="47" spans="1:14" ht="16.5" customHeight="1" x14ac:dyDescent="0.25">
      <c r="A47" s="77" t="s">
        <v>18</v>
      </c>
      <c r="B47" s="63">
        <v>0</v>
      </c>
      <c r="C47" s="64">
        <v>0</v>
      </c>
      <c r="D47" s="63">
        <v>0</v>
      </c>
      <c r="E47" s="64">
        <v>66.199999999999818</v>
      </c>
      <c r="F47" s="63"/>
      <c r="G47" s="64"/>
      <c r="H47" s="63"/>
      <c r="I47" s="64"/>
      <c r="J47" s="63"/>
      <c r="K47" s="64"/>
      <c r="L47" s="63"/>
      <c r="M47" s="64"/>
      <c r="N47" s="69">
        <f>SUM('Fluxo de Caixa'!$B47:$M47)</f>
        <v>66.199999999999818</v>
      </c>
    </row>
    <row r="48" spans="1:14" ht="16.5" customHeight="1" x14ac:dyDescent="0.25">
      <c r="A48" s="62" t="s">
        <v>16</v>
      </c>
      <c r="B48" s="63">
        <v>9806.7000000000007</v>
      </c>
      <c r="C48" s="64">
        <v>9806.7000000000007</v>
      </c>
      <c r="D48" s="63">
        <v>96746.7</v>
      </c>
      <c r="E48" s="64">
        <v>19848.400000000001</v>
      </c>
      <c r="F48" s="63"/>
      <c r="G48" s="64"/>
      <c r="H48" s="63"/>
      <c r="I48" s="64"/>
      <c r="J48" s="63"/>
      <c r="K48" s="64"/>
      <c r="L48" s="63"/>
      <c r="M48" s="64"/>
      <c r="N48" s="69">
        <f>SUM('Fluxo de Caixa'!$B48:$M48)</f>
        <v>136208.5</v>
      </c>
    </row>
    <row r="49" spans="1:14" ht="16.5" customHeight="1" x14ac:dyDescent="0.25">
      <c r="A49" s="62" t="s">
        <v>17</v>
      </c>
      <c r="B49" s="63">
        <v>413745.10000000003</v>
      </c>
      <c r="C49" s="64">
        <v>572788.8899999999</v>
      </c>
      <c r="D49" s="63">
        <v>963394.68</v>
      </c>
      <c r="E49" s="64">
        <v>854709.62000000011</v>
      </c>
      <c r="F49" s="63"/>
      <c r="G49" s="64"/>
      <c r="H49" s="63"/>
      <c r="I49" s="64"/>
      <c r="J49" s="63"/>
      <c r="K49" s="64"/>
      <c r="L49" s="63"/>
      <c r="M49" s="64"/>
      <c r="N49" s="69">
        <f>SUM('Fluxo de Caixa'!$B49:$M49)</f>
        <v>2804638.29</v>
      </c>
    </row>
    <row r="50" spans="1:14" ht="16.5" customHeight="1" x14ac:dyDescent="0.25">
      <c r="A50" s="62" t="s">
        <v>52</v>
      </c>
      <c r="B50" s="63">
        <v>117616.34</v>
      </c>
      <c r="C50" s="64">
        <v>141927.70000000001</v>
      </c>
      <c r="D50" s="63">
        <v>107788.88</v>
      </c>
      <c r="E50" s="64">
        <v>120564.02000000002</v>
      </c>
      <c r="F50" s="63"/>
      <c r="G50" s="64"/>
      <c r="H50" s="63"/>
      <c r="I50" s="64"/>
      <c r="J50" s="63"/>
      <c r="K50" s="64"/>
      <c r="L50" s="63"/>
      <c r="M50" s="64"/>
      <c r="N50" s="69">
        <f>SUM('Fluxo de Caixa'!$B50:$M50)</f>
        <v>487896.94000000006</v>
      </c>
    </row>
    <row r="51" spans="1:14" ht="16.5" customHeight="1" x14ac:dyDescent="0.25">
      <c r="A51" s="77" t="s">
        <v>53</v>
      </c>
      <c r="B51" s="63">
        <v>0</v>
      </c>
      <c r="C51" s="64">
        <v>165.1</v>
      </c>
      <c r="D51" s="63">
        <v>0</v>
      </c>
      <c r="E51" s="64">
        <v>0</v>
      </c>
      <c r="F51" s="63"/>
      <c r="G51" s="64"/>
      <c r="H51" s="63"/>
      <c r="I51" s="64"/>
      <c r="J51" s="63"/>
      <c r="K51" s="64"/>
      <c r="L51" s="63"/>
      <c r="M51" s="64"/>
      <c r="N51" s="69">
        <f>SUM('Fluxo de Caixa'!$B51:$M51)</f>
        <v>165.1</v>
      </c>
    </row>
    <row r="52" spans="1:14" s="3" customFormat="1" ht="16.5" customHeight="1" x14ac:dyDescent="0.25">
      <c r="A52" s="73" t="s">
        <v>54</v>
      </c>
      <c r="B52" s="74">
        <v>11885990.529999999</v>
      </c>
      <c r="C52" s="75">
        <v>10221875.209999999</v>
      </c>
      <c r="D52" s="74">
        <v>11077631.470000001</v>
      </c>
      <c r="E52" s="75">
        <v>11013915.739999998</v>
      </c>
      <c r="F52" s="74"/>
      <c r="G52" s="75"/>
      <c r="H52" s="74"/>
      <c r="I52" s="75"/>
      <c r="J52" s="74"/>
      <c r="K52" s="75"/>
      <c r="L52" s="74"/>
      <c r="M52" s="75"/>
      <c r="N52" s="69">
        <f>SUM('Fluxo de Caixa'!$B52:$M52)</f>
        <v>44199412.950000003</v>
      </c>
    </row>
    <row r="53" spans="1:14" s="3" customFormat="1" ht="16.5" customHeight="1" x14ac:dyDescent="0.25">
      <c r="A53" s="73" t="s">
        <v>55</v>
      </c>
      <c r="B53" s="74">
        <v>-2361615.84</v>
      </c>
      <c r="C53" s="75">
        <v>-750340.76999999955</v>
      </c>
      <c r="D53" s="74">
        <v>5424605.0099999998</v>
      </c>
      <c r="E53" s="75">
        <v>10234393.130000003</v>
      </c>
      <c r="F53" s="74"/>
      <c r="G53" s="75"/>
      <c r="H53" s="74"/>
      <c r="I53" s="75"/>
      <c r="J53" s="74"/>
      <c r="K53" s="75"/>
      <c r="L53" s="74"/>
      <c r="M53" s="75"/>
      <c r="N53" s="69">
        <f>SUM('Fluxo de Caixa'!$B53:$M53)</f>
        <v>12547041.530000003</v>
      </c>
    </row>
    <row r="54" spans="1:14" s="3" customFormat="1" ht="16.5" customHeight="1" thickBot="1" x14ac:dyDescent="0.3">
      <c r="A54" s="78" t="s">
        <v>56</v>
      </c>
      <c r="B54" s="79">
        <v>15376271.479999999</v>
      </c>
      <c r="C54" s="80">
        <v>14625930.709999999</v>
      </c>
      <c r="D54" s="79">
        <v>20050535.719999999</v>
      </c>
      <c r="E54" s="80">
        <v>30284928.850000005</v>
      </c>
      <c r="F54" s="79"/>
      <c r="G54" s="80"/>
      <c r="H54" s="79"/>
      <c r="I54" s="80"/>
      <c r="J54" s="79"/>
      <c r="K54" s="80"/>
      <c r="L54" s="79"/>
      <c r="M54" s="80"/>
      <c r="N54" s="81"/>
    </row>
    <row r="55" spans="1:14" ht="30" customHeight="1" thickBot="1" x14ac:dyDescent="0.3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7"/>
      <c r="L55" s="7"/>
      <c r="M55" s="7"/>
      <c r="N55" s="7"/>
    </row>
    <row r="56" spans="1:14" ht="30" customHeight="1" x14ac:dyDescent="0.25">
      <c r="A56" s="56" t="s">
        <v>73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6"/>
      <c r="N56" s="4"/>
    </row>
    <row r="57" spans="1:14" s="8" customFormat="1" ht="15.75" x14ac:dyDescent="0.25">
      <c r="A57" s="27" t="s">
        <v>19</v>
      </c>
      <c r="B57" s="41" t="s">
        <v>6</v>
      </c>
      <c r="C57" s="42" t="s">
        <v>7</v>
      </c>
      <c r="D57" s="41" t="s">
        <v>8</v>
      </c>
      <c r="E57" s="42" t="s">
        <v>9</v>
      </c>
      <c r="F57" s="41" t="s">
        <v>10</v>
      </c>
      <c r="G57" s="42" t="s">
        <v>23</v>
      </c>
      <c r="H57" s="41" t="s">
        <v>24</v>
      </c>
      <c r="I57" s="42" t="s">
        <v>0</v>
      </c>
      <c r="J57" s="41" t="s">
        <v>1</v>
      </c>
      <c r="K57" s="24" t="s">
        <v>3</v>
      </c>
      <c r="L57" s="43" t="s">
        <v>4</v>
      </c>
      <c r="M57" s="44" t="s">
        <v>5</v>
      </c>
      <c r="N57" s="9"/>
    </row>
    <row r="58" spans="1:14" ht="15.75" x14ac:dyDescent="0.25">
      <c r="A58" s="28" t="s">
        <v>21</v>
      </c>
      <c r="B58" s="22">
        <v>14283.2</v>
      </c>
      <c r="C58" s="29">
        <v>2000</v>
      </c>
      <c r="D58" s="22">
        <v>2287.5</v>
      </c>
      <c r="E58" s="29">
        <v>2000</v>
      </c>
      <c r="F58" s="22"/>
      <c r="G58" s="29"/>
      <c r="H58" s="22"/>
      <c r="I58" s="30"/>
      <c r="J58" s="22"/>
      <c r="K58" s="30"/>
      <c r="L58" s="31"/>
      <c r="M58" s="32"/>
      <c r="N58" s="10"/>
    </row>
    <row r="59" spans="1:14" ht="15.75" x14ac:dyDescent="0.25">
      <c r="A59" s="28" t="s">
        <v>22</v>
      </c>
      <c r="B59" s="22">
        <v>15361988.279999999</v>
      </c>
      <c r="C59" s="29">
        <v>14623930.710000001</v>
      </c>
      <c r="D59" s="22">
        <v>20048248.219999999</v>
      </c>
      <c r="E59" s="29">
        <v>30282928.849999994</v>
      </c>
      <c r="F59" s="22"/>
      <c r="G59" s="29"/>
      <c r="H59" s="22"/>
      <c r="I59" s="29"/>
      <c r="J59" s="22"/>
      <c r="K59" s="29"/>
      <c r="L59" s="31"/>
      <c r="M59" s="33"/>
      <c r="N59" s="11"/>
    </row>
    <row r="60" spans="1:14" ht="15.75" x14ac:dyDescent="0.25">
      <c r="A60" s="28" t="s">
        <v>57</v>
      </c>
      <c r="B60" s="22">
        <v>0</v>
      </c>
      <c r="C60" s="29">
        <v>0</v>
      </c>
      <c r="D60" s="22">
        <v>0</v>
      </c>
      <c r="E60" s="29">
        <v>0</v>
      </c>
      <c r="F60" s="22"/>
      <c r="G60" s="29"/>
      <c r="H60" s="23"/>
      <c r="I60" s="29"/>
      <c r="J60" s="22"/>
      <c r="K60" s="29"/>
      <c r="L60" s="22"/>
      <c r="M60" s="33"/>
      <c r="N60" s="11"/>
    </row>
    <row r="61" spans="1:14" s="8" customFormat="1" ht="16.5" thickBot="1" x14ac:dyDescent="0.3">
      <c r="A61" s="34" t="s">
        <v>2</v>
      </c>
      <c r="B61" s="35">
        <f>SUM(B58:B60)</f>
        <v>15376271.479999999</v>
      </c>
      <c r="C61" s="36">
        <f t="shared" ref="C61:M61" si="0">SUM(C58:C60)</f>
        <v>14625930.710000001</v>
      </c>
      <c r="D61" s="35">
        <f t="shared" si="0"/>
        <v>20050535.719999999</v>
      </c>
      <c r="E61" s="36">
        <f t="shared" si="0"/>
        <v>30284928.849999994</v>
      </c>
      <c r="F61" s="35">
        <f t="shared" si="0"/>
        <v>0</v>
      </c>
      <c r="G61" s="36">
        <f t="shared" si="0"/>
        <v>0</v>
      </c>
      <c r="H61" s="35">
        <f t="shared" si="0"/>
        <v>0</v>
      </c>
      <c r="I61" s="36">
        <f t="shared" si="0"/>
        <v>0</v>
      </c>
      <c r="J61" s="35">
        <f t="shared" si="0"/>
        <v>0</v>
      </c>
      <c r="K61" s="36">
        <f t="shared" si="0"/>
        <v>0</v>
      </c>
      <c r="L61" s="35">
        <f t="shared" si="0"/>
        <v>0</v>
      </c>
      <c r="M61" s="37">
        <f t="shared" si="0"/>
        <v>0</v>
      </c>
      <c r="N61" s="14"/>
    </row>
    <row r="62" spans="1:14" ht="30" customHeight="1" thickBot="1" x14ac:dyDescent="0.3">
      <c r="A62" s="12"/>
      <c r="B62" s="17"/>
      <c r="C62" s="17"/>
      <c r="D62" s="17"/>
      <c r="E62" s="12"/>
      <c r="F62" s="17"/>
      <c r="G62" s="12"/>
      <c r="H62" s="17"/>
      <c r="I62" s="12"/>
      <c r="J62" s="17"/>
      <c r="K62" s="18"/>
      <c r="L62" s="4"/>
      <c r="M62" s="4"/>
      <c r="N62" s="4"/>
    </row>
    <row r="63" spans="1:14" s="6" customFormat="1" ht="30" customHeight="1" x14ac:dyDescent="0.25">
      <c r="A63" s="55" t="s">
        <v>58</v>
      </c>
      <c r="B63" s="38"/>
      <c r="C63" s="38"/>
      <c r="D63" s="38"/>
      <c r="E63" s="38"/>
      <c r="F63" s="38"/>
      <c r="G63" s="38"/>
      <c r="H63" s="38"/>
      <c r="I63" s="38"/>
      <c r="J63" s="38"/>
      <c r="K63" s="39"/>
      <c r="L63" s="39"/>
      <c r="M63" s="40"/>
      <c r="N63" s="9"/>
    </row>
    <row r="64" spans="1:14" s="8" customFormat="1" ht="15.75" x14ac:dyDescent="0.25">
      <c r="A64" s="27" t="s">
        <v>19</v>
      </c>
      <c r="B64" s="41" t="s">
        <v>6</v>
      </c>
      <c r="C64" s="42" t="s">
        <v>7</v>
      </c>
      <c r="D64" s="41" t="s">
        <v>8</v>
      </c>
      <c r="E64" s="42" t="s">
        <v>9</v>
      </c>
      <c r="F64" s="41" t="s">
        <v>10</v>
      </c>
      <c r="G64" s="42" t="s">
        <v>23</v>
      </c>
      <c r="H64" s="41" t="s">
        <v>24</v>
      </c>
      <c r="I64" s="42" t="s">
        <v>0</v>
      </c>
      <c r="J64" s="41" t="s">
        <v>1</v>
      </c>
      <c r="K64" s="24" t="s">
        <v>3</v>
      </c>
      <c r="L64" s="43" t="s">
        <v>4</v>
      </c>
      <c r="M64" s="44" t="s">
        <v>5</v>
      </c>
      <c r="N64" s="15"/>
    </row>
    <row r="65" spans="1:14" ht="15.75" x14ac:dyDescent="0.25">
      <c r="A65" s="28" t="s">
        <v>17</v>
      </c>
      <c r="B65" s="22">
        <v>12622004.710000001</v>
      </c>
      <c r="C65" s="29">
        <v>11938262.750000002</v>
      </c>
      <c r="D65" s="45">
        <v>17242943.07</v>
      </c>
      <c r="E65" s="29">
        <v>16991818.09</v>
      </c>
      <c r="F65" s="45"/>
      <c r="G65" s="29"/>
      <c r="H65" s="22"/>
      <c r="I65" s="29"/>
      <c r="J65" s="45"/>
      <c r="K65" s="29"/>
      <c r="L65" s="31"/>
      <c r="M65" s="33"/>
      <c r="N65" s="16"/>
    </row>
    <row r="66" spans="1:14" ht="15.75" x14ac:dyDescent="0.25">
      <c r="A66" s="28" t="s">
        <v>29</v>
      </c>
      <c r="B66" s="22">
        <v>2754266.77</v>
      </c>
      <c r="C66" s="29">
        <v>2687667.9600000004</v>
      </c>
      <c r="D66" s="45">
        <v>2807592.65</v>
      </c>
      <c r="E66" s="29">
        <v>13293110.76</v>
      </c>
      <c r="F66" s="45"/>
      <c r="G66" s="29"/>
      <c r="H66" s="23"/>
      <c r="I66" s="29"/>
      <c r="J66" s="45"/>
      <c r="K66" s="29"/>
      <c r="L66" s="22"/>
      <c r="M66" s="33"/>
      <c r="N66" s="16"/>
    </row>
    <row r="67" spans="1:14" s="6" customFormat="1" ht="16.5" thickBot="1" x14ac:dyDescent="0.3">
      <c r="A67" s="46" t="s">
        <v>2</v>
      </c>
      <c r="B67" s="47">
        <f>SUM(B65:B66)</f>
        <v>15376271.48</v>
      </c>
      <c r="C67" s="48">
        <f t="shared" ref="C67:M67" si="1">SUM(C65:C66)</f>
        <v>14625930.710000003</v>
      </c>
      <c r="D67" s="47">
        <f t="shared" si="1"/>
        <v>20050535.719999999</v>
      </c>
      <c r="E67" s="48">
        <f t="shared" si="1"/>
        <v>30284928.850000001</v>
      </c>
      <c r="F67" s="47">
        <f t="shared" si="1"/>
        <v>0</v>
      </c>
      <c r="G67" s="48">
        <f t="shared" si="1"/>
        <v>0</v>
      </c>
      <c r="H67" s="47">
        <f t="shared" si="1"/>
        <v>0</v>
      </c>
      <c r="I67" s="48">
        <f t="shared" si="1"/>
        <v>0</v>
      </c>
      <c r="J67" s="47">
        <f t="shared" si="1"/>
        <v>0</v>
      </c>
      <c r="K67" s="48">
        <f t="shared" si="1"/>
        <v>0</v>
      </c>
      <c r="L67" s="47">
        <f t="shared" si="1"/>
        <v>0</v>
      </c>
      <c r="M67" s="49">
        <f t="shared" si="1"/>
        <v>0</v>
      </c>
      <c r="N67" s="15"/>
    </row>
    <row r="68" spans="1:14" ht="30" customHeight="1" thickBot="1" x14ac:dyDescent="0.3">
      <c r="A68" s="12"/>
      <c r="B68" s="5"/>
      <c r="C68" s="5"/>
      <c r="D68" s="5"/>
      <c r="E68" s="5"/>
      <c r="F68" s="5"/>
      <c r="G68" s="5"/>
      <c r="H68" s="5"/>
      <c r="I68" s="5"/>
      <c r="J68" s="19"/>
      <c r="K68" s="5"/>
      <c r="L68" s="5"/>
      <c r="M68" s="5"/>
      <c r="N68" s="5"/>
    </row>
    <row r="69" spans="1:14" s="6" customFormat="1" ht="30" customHeight="1" x14ac:dyDescent="0.25">
      <c r="A69" s="56" t="s">
        <v>75</v>
      </c>
      <c r="B69" s="38"/>
      <c r="C69" s="38"/>
      <c r="D69" s="38"/>
      <c r="E69" s="38"/>
      <c r="F69" s="38"/>
      <c r="G69" s="38"/>
      <c r="H69" s="38"/>
      <c r="I69" s="38"/>
      <c r="J69" s="38"/>
      <c r="K69" s="39"/>
      <c r="L69" s="39"/>
      <c r="M69" s="40"/>
      <c r="N69" s="9"/>
    </row>
    <row r="70" spans="1:14" s="8" customFormat="1" ht="15.75" x14ac:dyDescent="0.25">
      <c r="A70" s="27" t="s">
        <v>19</v>
      </c>
      <c r="B70" s="41" t="s">
        <v>6</v>
      </c>
      <c r="C70" s="42" t="s">
        <v>7</v>
      </c>
      <c r="D70" s="41" t="s">
        <v>8</v>
      </c>
      <c r="E70" s="42" t="s">
        <v>9</v>
      </c>
      <c r="F70" s="41" t="s">
        <v>10</v>
      </c>
      <c r="G70" s="42" t="s">
        <v>23</v>
      </c>
      <c r="H70" s="41" t="s">
        <v>24</v>
      </c>
      <c r="I70" s="42" t="s">
        <v>0</v>
      </c>
      <c r="J70" s="41" t="s">
        <v>1</v>
      </c>
      <c r="K70" s="24" t="s">
        <v>3</v>
      </c>
      <c r="L70" s="43" t="s">
        <v>4</v>
      </c>
      <c r="M70" s="44" t="s">
        <v>5</v>
      </c>
      <c r="N70" s="15"/>
    </row>
    <row r="71" spans="1:14" ht="15.75" x14ac:dyDescent="0.25">
      <c r="A71" s="28" t="s">
        <v>76</v>
      </c>
      <c r="B71" s="22">
        <v>0</v>
      </c>
      <c r="C71" s="29">
        <v>0</v>
      </c>
      <c r="D71" s="45">
        <v>0</v>
      </c>
      <c r="E71" s="29">
        <v>0</v>
      </c>
      <c r="F71" s="45">
        <v>0</v>
      </c>
      <c r="G71" s="29">
        <v>0</v>
      </c>
      <c r="H71" s="22">
        <v>0</v>
      </c>
      <c r="I71" s="29">
        <v>0</v>
      </c>
      <c r="J71" s="45">
        <v>0</v>
      </c>
      <c r="K71" s="29">
        <v>0</v>
      </c>
      <c r="L71" s="31">
        <v>0</v>
      </c>
      <c r="M71" s="33">
        <v>0</v>
      </c>
      <c r="N71" s="16"/>
    </row>
    <row r="72" spans="1:14" ht="15.75" x14ac:dyDescent="0.25">
      <c r="A72" s="28" t="s">
        <v>77</v>
      </c>
      <c r="B72" s="22">
        <v>0</v>
      </c>
      <c r="C72" s="29">
        <v>0</v>
      </c>
      <c r="D72" s="45">
        <v>0</v>
      </c>
      <c r="E72" s="29">
        <v>0</v>
      </c>
      <c r="F72" s="45">
        <v>0</v>
      </c>
      <c r="G72" s="29">
        <v>0</v>
      </c>
      <c r="H72" s="23">
        <v>0</v>
      </c>
      <c r="I72" s="29">
        <v>0</v>
      </c>
      <c r="J72" s="45">
        <v>0</v>
      </c>
      <c r="K72" s="29">
        <v>0</v>
      </c>
      <c r="L72" s="22">
        <v>0</v>
      </c>
      <c r="M72" s="33">
        <v>0</v>
      </c>
      <c r="N72" s="16"/>
    </row>
    <row r="73" spans="1:14" s="6" customFormat="1" ht="16.5" thickBot="1" x14ac:dyDescent="0.3">
      <c r="A73" s="46" t="s">
        <v>78</v>
      </c>
      <c r="B73" s="47">
        <f>B71-B72</f>
        <v>0</v>
      </c>
      <c r="C73" s="48">
        <f t="shared" ref="C73:M73" si="2">C71-C72</f>
        <v>0</v>
      </c>
      <c r="D73" s="47">
        <f t="shared" si="2"/>
        <v>0</v>
      </c>
      <c r="E73" s="48">
        <f t="shared" si="2"/>
        <v>0</v>
      </c>
      <c r="F73" s="47">
        <f t="shared" si="2"/>
        <v>0</v>
      </c>
      <c r="G73" s="48">
        <f t="shared" si="2"/>
        <v>0</v>
      </c>
      <c r="H73" s="47">
        <f t="shared" si="2"/>
        <v>0</v>
      </c>
      <c r="I73" s="48">
        <f t="shared" si="2"/>
        <v>0</v>
      </c>
      <c r="J73" s="47">
        <f t="shared" si="2"/>
        <v>0</v>
      </c>
      <c r="K73" s="48">
        <f t="shared" si="2"/>
        <v>0</v>
      </c>
      <c r="L73" s="47">
        <f t="shared" si="2"/>
        <v>0</v>
      </c>
      <c r="M73" s="49">
        <f t="shared" si="2"/>
        <v>0</v>
      </c>
      <c r="N73" s="15"/>
    </row>
    <row r="74" spans="1:14" ht="30" customHeight="1" thickBot="1" x14ac:dyDescent="0.3">
      <c r="A74" s="12"/>
      <c r="B74" s="5"/>
      <c r="C74" s="5"/>
      <c r="D74" s="5"/>
      <c r="E74" s="5"/>
      <c r="F74" s="5"/>
      <c r="G74" s="5"/>
      <c r="H74" s="5"/>
      <c r="I74" s="5"/>
      <c r="J74" s="19"/>
      <c r="K74" s="5"/>
      <c r="L74" s="5"/>
      <c r="M74" s="5"/>
      <c r="N74" s="5"/>
    </row>
    <row r="75" spans="1:14" s="8" customFormat="1" ht="30" customHeight="1" x14ac:dyDescent="0.25">
      <c r="A75" s="56" t="s">
        <v>74</v>
      </c>
      <c r="B75" s="39"/>
      <c r="C75" s="39"/>
      <c r="D75" s="50"/>
      <c r="E75" s="39"/>
      <c r="F75" s="39"/>
      <c r="G75" s="39"/>
      <c r="H75" s="39"/>
      <c r="I75" s="39"/>
      <c r="J75" s="39"/>
      <c r="K75" s="39"/>
      <c r="L75" s="39"/>
      <c r="M75" s="40"/>
      <c r="N75" s="9"/>
    </row>
    <row r="76" spans="1:14" s="8" customFormat="1" ht="15.75" x14ac:dyDescent="0.25">
      <c r="A76" s="51" t="s">
        <v>19</v>
      </c>
      <c r="B76" s="87" t="s">
        <v>27</v>
      </c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8"/>
      <c r="N76" s="9"/>
    </row>
    <row r="77" spans="1:14" ht="150" customHeight="1" x14ac:dyDescent="0.25">
      <c r="A77" s="52" t="s">
        <v>6</v>
      </c>
      <c r="B77" s="83" t="s">
        <v>79</v>
      </c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4"/>
      <c r="N77" s="1"/>
    </row>
    <row r="78" spans="1:14" ht="110.1" customHeight="1" x14ac:dyDescent="0.25">
      <c r="A78" s="53" t="s">
        <v>7</v>
      </c>
      <c r="B78" s="85" t="s">
        <v>80</v>
      </c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6"/>
    </row>
    <row r="79" spans="1:14" ht="90" customHeight="1" x14ac:dyDescent="0.25">
      <c r="A79" s="52" t="s">
        <v>8</v>
      </c>
      <c r="B79" s="83" t="s">
        <v>81</v>
      </c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4"/>
    </row>
    <row r="80" spans="1:14" ht="129.94999999999999" customHeight="1" x14ac:dyDescent="0.25">
      <c r="A80" s="53" t="s">
        <v>9</v>
      </c>
      <c r="B80" s="85" t="s">
        <v>82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6"/>
    </row>
    <row r="81" spans="1:13" ht="15" customHeight="1" x14ac:dyDescent="0.25">
      <c r="A81" s="52" t="s">
        <v>10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4"/>
    </row>
    <row r="82" spans="1:13" ht="15" customHeight="1" x14ac:dyDescent="0.25">
      <c r="A82" s="53" t="s">
        <v>23</v>
      </c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6"/>
    </row>
    <row r="83" spans="1:13" ht="15" customHeight="1" x14ac:dyDescent="0.25">
      <c r="A83" s="52" t="s">
        <v>24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4"/>
    </row>
    <row r="84" spans="1:13" ht="15" customHeight="1" x14ac:dyDescent="0.25">
      <c r="A84" s="53" t="s">
        <v>0</v>
      </c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2"/>
    </row>
    <row r="85" spans="1:13" ht="15" customHeight="1" x14ac:dyDescent="0.25">
      <c r="A85" s="52" t="s">
        <v>1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4"/>
    </row>
    <row r="86" spans="1:13" ht="15" customHeight="1" x14ac:dyDescent="0.25">
      <c r="A86" s="53" t="s">
        <v>3</v>
      </c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2"/>
    </row>
    <row r="87" spans="1:13" ht="15" customHeight="1" x14ac:dyDescent="0.25">
      <c r="A87" s="52" t="s">
        <v>4</v>
      </c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4"/>
    </row>
    <row r="88" spans="1:13" ht="15" customHeight="1" thickBot="1" x14ac:dyDescent="0.3">
      <c r="A88" s="54" t="s">
        <v>5</v>
      </c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90"/>
    </row>
  </sheetData>
  <protectedRanges>
    <protectedRange sqref="I19:J32" name="Intervalo2_2"/>
    <protectedRange sqref="B61:M61 B54:M55" name="Intervalo5_2_5"/>
    <protectedRange sqref="B52:M53 B56:M56" name="Intervalo5_1_4"/>
    <protectedRange sqref="K59" name="Intervalo5_2_8"/>
    <protectedRange sqref="K58" name="Intervalo5_1_8"/>
    <protectedRange sqref="L59" name="Intervalo5_2_10"/>
    <protectedRange sqref="L58" name="Intervalo5_1_10"/>
    <protectedRange sqref="B59" name="Intervalo5_2_11"/>
    <protectedRange sqref="B58" name="Intervalo5_1_11"/>
    <protectedRange sqref="E59" name="Intervalo5_2"/>
    <protectedRange sqref="E58" name="Intervalo5_1"/>
    <protectedRange sqref="H59" name="Intervalo5_2_4"/>
    <protectedRange sqref="H58" name="Intervalo5_1_5"/>
    <protectedRange sqref="I59" name="Intervalo5_2_2"/>
    <protectedRange sqref="I58" name="Intervalo5_1_2"/>
    <protectedRange sqref="M59" name="Intervalo5_2_7"/>
    <protectedRange sqref="M58" name="Intervalo5_1_7"/>
    <protectedRange sqref="C59" name="Intervalo5_2_9"/>
    <protectedRange sqref="C58" name="Intervalo5_1_9"/>
    <protectedRange sqref="D59" name="Intervalo5_2_12"/>
    <protectedRange sqref="D58" name="Intervalo5_1_12"/>
    <protectedRange sqref="F59" name="Intervalo5_2_13"/>
    <protectedRange sqref="F58" name="Intervalo5_1_13"/>
    <protectedRange sqref="G58" name="Intervalo5_1_1"/>
    <protectedRange sqref="G66 G72" name="Intervalo5_1_4_1"/>
    <protectedRange sqref="J59" name="Intervalo5_2_1"/>
    <protectedRange sqref="J58" name="Intervalo5_1_3"/>
  </protectedRanges>
  <mergeCells count="14">
    <mergeCell ref="B81:M81"/>
    <mergeCell ref="B87:M87"/>
    <mergeCell ref="B88:M88"/>
    <mergeCell ref="B82:M82"/>
    <mergeCell ref="B83:M83"/>
    <mergeCell ref="B84:M84"/>
    <mergeCell ref="B85:M85"/>
    <mergeCell ref="B86:M86"/>
    <mergeCell ref="K1:M1"/>
    <mergeCell ref="B77:M77"/>
    <mergeCell ref="B78:M78"/>
    <mergeCell ref="B79:M79"/>
    <mergeCell ref="B80:M80"/>
    <mergeCell ref="B76:M76"/>
  </mergeCells>
  <dataValidations disablePrompts="1" count="2">
    <dataValidation type="custom" allowBlank="1" showInputMessage="1" showErrorMessage="1" error="CORRIGIR" sqref="C59:D59 F59 J59" xr:uid="{00000000-0002-0000-0000-000000000000}">
      <formula1>$P$54=0</formula1>
    </dataValidation>
    <dataValidation type="custom" allowBlank="1" showInputMessage="1" showErrorMessage="1" error="CORRIGIR" sqref="C66:D66 F66 J66 C72:D72 F72 J72" xr:uid="{00000000-0002-0000-0000-000001000000}">
      <formula1>$P$61=0</formula1>
    </dataValidation>
  </dataValidations>
  <printOptions horizontalCentered="1"/>
  <pageMargins left="0.19685039370078741" right="0.19685039370078741" top="0.78740157480314965" bottom="0.78740157480314965" header="0.19685039370078741" footer="0.19685039370078741"/>
  <pageSetup paperSize="9" scale="50" fitToHeight="0" orientation="landscape" r:id="rId1"/>
  <headerFooter>
    <oddHeader>&amp;L&amp;G&amp;C&amp;"-,Negrito"&amp;12
RELATÓRIO - GESTÃO EM SAÚDE
DEMONSTRATIVO DO FLUXO DE CAIXA
HOSPITAL DAS CLÍNICAS DE BAURU - PERÍODO: 2026&amp;R&amp;G</oddHeader>
    <oddFooter xml:space="preserve">&amp;C&amp;12 Rua Galileu Galilei nº 1800 sala 203 – Bairro Condomínio Itamaraty –14024-193 – Ribeirão Preto – SP
Fone: (16) 3505 8152 – E-mail: pcontas@faepa.br
CNPJ 57.722.118/0005-74 – Sede Administrativa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f0204</dc:creator>
  <cp:lastModifiedBy>Eduardo Rodrigues de Oliveira</cp:lastModifiedBy>
  <cp:lastPrinted>2026-03-13T18:06:41Z</cp:lastPrinted>
  <dcterms:created xsi:type="dcterms:W3CDTF">2008-07-21T21:08:00Z</dcterms:created>
  <dcterms:modified xsi:type="dcterms:W3CDTF">2026-05-06T14:07:27Z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1987554530</vt:i4>
  </property>
  <property fmtid="{D5CDD505-2E9C-101B-9397-08002B2CF9AE}" pid="3" name="_NewReviewCycle">
    <vt:lpwstr/>
  </property>
  <property fmtid="{D5CDD505-2E9C-101B-9397-08002B2CF9AE}" pid="4" name="_EmailSubject">
    <vt:lpwstr>prestação contas 11 2008.xls</vt:lpwstr>
  </property>
  <property fmtid="{D5CDD505-2E9C-101B-9397-08002B2CF9AE}" pid="5" name="_AuthorEmail">
    <vt:lpwstr>scofaepa@hcrp.fmrp.usp.br</vt:lpwstr>
  </property>
  <property fmtid="{D5CDD505-2E9C-101B-9397-08002B2CF9AE}" pid="6" name="_AuthorEmailDisplayName">
    <vt:lpwstr>Rita Osorio</vt:lpwstr>
  </property>
  <property fmtid="{D5CDD505-2E9C-101B-9397-08002B2CF9AE}" pid="7" name="_PreviousAdHocReviewCycleID">
    <vt:i4>1920450804</vt:i4>
  </property>
  <property fmtid="{D5CDD505-2E9C-101B-9397-08002B2CF9AE}" pid="8" name="_ReviewingToolsShownOnce">
    <vt:lpwstr/>
  </property>
</Properties>
</file>