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\HOSPITAIS\2. MATER\MATER 2026\Fluxo de Caixa e Resultado Operacional\"/>
    </mc:Choice>
  </mc:AlternateContent>
  <xr:revisionPtr revIDLastSave="0" documentId="13_ncr:1_{9B0E8725-D1CB-44FA-B809-D443075432E7}" xr6:coauthVersionLast="47" xr6:coauthVersionMax="47" xr10:uidLastSave="{00000000-0000-0000-0000-000000000000}"/>
  <bookViews>
    <workbookView xWindow="-28920" yWindow="-120" windowWidth="29040" windowHeight="15720" tabRatio="755" xr2:uid="{00000000-000D-0000-FFFF-FFFF00000000}"/>
  </bookViews>
  <sheets>
    <sheet name="Fluxo de Caixa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35" l="1"/>
  <c r="L61" i="35"/>
  <c r="K61" i="35"/>
  <c r="J61" i="35"/>
  <c r="I61" i="35"/>
  <c r="H61" i="35"/>
  <c r="G61" i="35"/>
  <c r="F61" i="35"/>
  <c r="E61" i="35"/>
  <c r="D61" i="35"/>
  <c r="C61" i="35"/>
  <c r="B61" i="35"/>
  <c r="M67" i="35"/>
  <c r="L67" i="35"/>
  <c r="K67" i="35"/>
  <c r="J67" i="35"/>
  <c r="I67" i="35"/>
  <c r="H67" i="35"/>
  <c r="G67" i="35"/>
  <c r="F67" i="35"/>
  <c r="E67" i="35"/>
  <c r="D67" i="35"/>
  <c r="C67" i="35"/>
  <c r="B67" i="35"/>
  <c r="M73" i="35"/>
  <c r="L73" i="35"/>
  <c r="K73" i="35"/>
  <c r="J73" i="35"/>
  <c r="I73" i="35"/>
  <c r="H73" i="35"/>
  <c r="G73" i="35"/>
  <c r="F73" i="35"/>
  <c r="E73" i="35"/>
  <c r="D73" i="35"/>
  <c r="C73" i="35"/>
  <c r="B73" i="35"/>
  <c r="N5" i="35"/>
  <c r="N6" i="35"/>
  <c r="N7" i="35"/>
  <c r="N8" i="35"/>
  <c r="N9" i="35"/>
  <c r="N10" i="35"/>
  <c r="N11" i="35"/>
  <c r="N12" i="35"/>
  <c r="N13" i="35"/>
  <c r="N14" i="35"/>
  <c r="N15" i="35"/>
  <c r="N16" i="35"/>
  <c r="N17" i="35"/>
  <c r="N18" i="35"/>
  <c r="N19" i="35"/>
  <c r="N21" i="35"/>
  <c r="N22" i="35"/>
  <c r="N23" i="35"/>
  <c r="N24" i="35"/>
  <c r="N25" i="35"/>
  <c r="N26" i="35"/>
  <c r="N27" i="35"/>
  <c r="N28" i="35"/>
  <c r="N29" i="35"/>
  <c r="N30" i="35"/>
  <c r="N31" i="35"/>
  <c r="N32" i="35"/>
  <c r="N33" i="35"/>
  <c r="N34" i="35"/>
  <c r="N35" i="35"/>
  <c r="N36" i="35"/>
  <c r="N37" i="35"/>
  <c r="N38" i="35"/>
  <c r="N39" i="35"/>
  <c r="N40" i="35"/>
  <c r="N41" i="35"/>
  <c r="N42" i="35"/>
  <c r="N43" i="35"/>
  <c r="N44" i="35"/>
  <c r="N45" i="35"/>
  <c r="N46" i="35"/>
  <c r="N47" i="35"/>
  <c r="N48" i="35"/>
  <c r="N49" i="35"/>
  <c r="N50" i="35"/>
  <c r="N51" i="35"/>
  <c r="N52" i="35"/>
  <c r="N53" i="35"/>
</calcChain>
</file>

<file path=xl/sharedStrings.xml><?xml version="1.0" encoding="utf-8"?>
<sst xmlns="http://schemas.openxmlformats.org/spreadsheetml/2006/main" count="138" uniqueCount="84">
  <si>
    <t>Agosto</t>
  </si>
  <si>
    <t>Setembro</t>
  </si>
  <si>
    <t>Total</t>
  </si>
  <si>
    <t>Outubro</t>
  </si>
  <si>
    <t>Novembro</t>
  </si>
  <si>
    <t>Dezembro</t>
  </si>
  <si>
    <t>Janeiro</t>
  </si>
  <si>
    <t>Fevereiro</t>
  </si>
  <si>
    <t>Março</t>
  </si>
  <si>
    <t>Abril</t>
  </si>
  <si>
    <t>Maio</t>
  </si>
  <si>
    <t>Saldo do Mês Anterior</t>
  </si>
  <si>
    <t>Receitas Financeiras</t>
  </si>
  <si>
    <t>DESPESAS</t>
  </si>
  <si>
    <t>Pessoal (CLT)</t>
  </si>
  <si>
    <t>Materiais</t>
  </si>
  <si>
    <t>Manutenção Predial</t>
  </si>
  <si>
    <t>Investimentos</t>
  </si>
  <si>
    <t>Financeiras</t>
  </si>
  <si>
    <t>Mês</t>
  </si>
  <si>
    <t>RECEITAS</t>
  </si>
  <si>
    <t>Conta Corrente</t>
  </si>
  <si>
    <t>Aplicações</t>
  </si>
  <si>
    <t>Junho</t>
  </si>
  <si>
    <t>Julho</t>
  </si>
  <si>
    <t>13º</t>
  </si>
  <si>
    <t>Férias</t>
  </si>
  <si>
    <t>Descrição</t>
  </si>
  <si>
    <t>Serviços Terceirizados</t>
  </si>
  <si>
    <t>Custeio</t>
  </si>
  <si>
    <t>Ordenados</t>
  </si>
  <si>
    <t>Encargos Sociais</t>
  </si>
  <si>
    <t>Benefícios</t>
  </si>
  <si>
    <t>Assistenciais</t>
  </si>
  <si>
    <t>Pessoa Jurídica</t>
  </si>
  <si>
    <t>Pessoa Física</t>
  </si>
  <si>
    <t>Administrativos</t>
  </si>
  <si>
    <t>Repasse Contrato de Gestão/Convênio/ Termos de Aditamento</t>
  </si>
  <si>
    <t>Doações - Recursos Financeiros</t>
  </si>
  <si>
    <t>Total de Receitas</t>
  </si>
  <si>
    <t>Horas Extras</t>
  </si>
  <si>
    <t>Rescisões com Encargos</t>
  </si>
  <si>
    <t>Outras Despesas com Pessoal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</si>
  <si>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</si>
  <si>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</si>
  <si>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</si>
  <si>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</si>
  <si>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</si>
  <si>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</si>
  <si>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</si>
  <si>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</si>
  <si>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</si>
  <si>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Ressarcimento por Rateio</t>
  </si>
  <si>
    <t>Outras Despesas</t>
  </si>
  <si>
    <t>Total de Despesas</t>
  </si>
  <si>
    <t>Saldo do mês (Receitas-Despesas)</t>
  </si>
  <si>
    <t>SALDO FINAL (Saldo Anterior +Receitas - Despesas)</t>
  </si>
  <si>
    <t>Espécie / Caixa Pequeno</t>
  </si>
  <si>
    <t>618 - Composição de Saldo</t>
  </si>
  <si>
    <t xml:space="preserve">Outubro </t>
  </si>
  <si>
    <t>Repasse Termo Aditamento - Custeio</t>
  </si>
  <si>
    <t>Repasse Termo Aditamento - Investimento</t>
  </si>
  <si>
    <t>SUS / AIH</t>
  </si>
  <si>
    <t>SUS / Ambulatório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</si>
  <si>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</si>
  <si>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</si>
  <si>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</si>
  <si>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</si>
  <si>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</si>
  <si>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</si>
  <si>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Repasse - Complemento Piso Enfermagem</t>
  </si>
  <si>
    <t>Ordenados - Complemento Piso Enfermagem</t>
  </si>
  <si>
    <t>Ressarcimento - Complemento Piso Enfermagem</t>
  </si>
  <si>
    <t>617 - Saldo Bancário</t>
  </si>
  <si>
    <t>371 - Observação</t>
  </si>
  <si>
    <t>616 - Fluxo de Caixa</t>
  </si>
  <si>
    <t>712 - Piso de Enfermagem (Recurso do Ministério da Saúde) - DFC</t>
  </si>
  <si>
    <t>Repasse de recursos do Ministério da Saúde</t>
  </si>
  <si>
    <t>Despesa de recursos do Ministério da Saúde</t>
  </si>
  <si>
    <t>Saldo do mês (Receitas - Despesas)</t>
  </si>
  <si>
    <r>
      <rPr>
        <b/>
        <sz val="11"/>
        <rFont val="Calibri"/>
        <family val="2"/>
        <scheme val="minor"/>
      </rPr>
      <t>"Outras Receitas" R$ 384,13</t>
    </r>
    <r>
      <rPr>
        <sz val="11"/>
        <rFont val="Calibri"/>
        <family val="2"/>
        <scheme val="minor"/>
      </rPr>
      <t xml:space="preserve">
- PROC. FAEPA 399/2025 - Contrato 153/25 - I9ALL LTDA R$ 384,13
</t>
    </r>
    <r>
      <rPr>
        <b/>
        <sz val="11"/>
        <rFont val="Calibri"/>
        <family val="2"/>
        <scheme val="minor"/>
      </rPr>
      <t>"Outras Despesas com Pessoal" R$ 127.063,50</t>
    </r>
    <r>
      <rPr>
        <sz val="11"/>
        <rFont val="Calibri"/>
        <family val="2"/>
        <scheme val="minor"/>
      </rPr>
      <t xml:space="preserve">
- Empréstimo consignado R$ 63.516,00
- Contribuição sindical R$ 5.820,44
- Convênio médico R$ 57.018,77
- Retenção judicial R$ 708,29</t>
    </r>
  </si>
  <si>
    <r>
      <rPr>
        <b/>
        <sz val="11"/>
        <rFont val="Calibri"/>
        <family val="2"/>
        <scheme val="minor"/>
      </rPr>
      <t>"Outras Receitas"  R$ 386,64</t>
    </r>
    <r>
      <rPr>
        <sz val="11"/>
        <rFont val="Calibri"/>
        <family val="2"/>
        <scheme val="minor"/>
      </rPr>
      <t xml:space="preserve">
- PROC. FAEPA 399/2025 - Contrato 153/25 - I9ALL LTDA R$ 386,84
'</t>
    </r>
    <r>
      <rPr>
        <b/>
        <sz val="11"/>
        <rFont val="Calibri"/>
        <family val="2"/>
        <scheme val="minor"/>
      </rPr>
      <t>'Outras Despesas com Pessoal' R$ 124.417,14</t>
    </r>
    <r>
      <rPr>
        <sz val="11"/>
        <rFont val="Calibri"/>
        <family val="2"/>
        <scheme val="minor"/>
      </rPr>
      <t xml:space="preserve">
- Empréstimo consignado: R$ 60.353,19
- Contribuição sindical: R$ 5.770,42
- Conveno medico: R$ 56.965,56
- Retenção judicial: R$ 1.327,97
</t>
    </r>
    <r>
      <rPr>
        <b/>
        <sz val="11"/>
        <rFont val="Calibri"/>
        <family val="2"/>
        <scheme val="minor"/>
      </rPr>
      <t>''Financeira'' R$ 9,30</t>
    </r>
    <r>
      <rPr>
        <sz val="11"/>
        <rFont val="Calibri"/>
        <family val="2"/>
        <scheme val="minor"/>
      </rPr>
      <t xml:space="preserve">
- Tarifas Bancárias R$ 9,30</t>
    </r>
  </si>
  <si>
    <r>
      <rPr>
        <b/>
        <sz val="11"/>
        <rFont val="Calibri"/>
        <family val="2"/>
        <scheme val="minor"/>
      </rPr>
      <t>“Outras Receitas” R$ 2.963,50</t>
    </r>
    <r>
      <rPr>
        <sz val="11"/>
        <rFont val="Calibri"/>
        <family val="2"/>
        <scheme val="minor"/>
      </rPr>
      <t xml:space="preserve">
- PROC. FAEPA 399/2025 - Contrato 153/25 - I9ALL LTDA R$ 303,50
- Resgate de depósito judicial R$ 2.660,00
</t>
    </r>
    <r>
      <rPr>
        <b/>
        <sz val="11"/>
        <rFont val="Calibri"/>
        <family val="2"/>
        <scheme val="minor"/>
      </rPr>
      <t>''Outras Despesas com Pessoal' R$ 134.165,88</t>
    </r>
    <r>
      <rPr>
        <sz val="11"/>
        <rFont val="Calibri"/>
        <family val="2"/>
        <scheme val="minor"/>
      </rPr>
      <t xml:space="preserve">
- Empréstimo consignado: R$ 65.628,64
- Contribuição sindical: R$ 6.164,53
- Convenio medico: R$ 60.973,02
- Retenção judicial: R$ 1.399,69</t>
    </r>
  </si>
  <si>
    <r>
      <rPr>
        <b/>
        <sz val="11"/>
        <rFont val="Calibri"/>
        <family val="2"/>
        <scheme val="minor"/>
      </rPr>
      <t>"Outras Receitas" R$ 350,84</t>
    </r>
    <r>
      <rPr>
        <sz val="11"/>
        <rFont val="Calibri"/>
        <family val="2"/>
        <scheme val="minor"/>
      </rPr>
      <t xml:space="preserve">
- PROC. FAEPA 399/2025 - Contrato 153/25 - I9ALL LTDA R$ 350,84
</t>
    </r>
    <r>
      <rPr>
        <b/>
        <sz val="11"/>
        <rFont val="Calibri"/>
        <family val="2"/>
        <scheme val="minor"/>
      </rPr>
      <t>"Outras Despesas com Pessoal" R$ 156.011,88</t>
    </r>
    <r>
      <rPr>
        <sz val="11"/>
        <rFont val="Calibri"/>
        <family val="2"/>
        <scheme val="minor"/>
      </rPr>
      <t xml:space="preserve">
- Empréstimo consignado R$ 70.231,76
- Contribuição sindical R$ 11.885,55
- Convênio médico R$ 72.562,36
- Retenção judicial R$ 1.332,21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</si>
</sst>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 &quot;#,##0_);\(&quot;R$ &quot;#,##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/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auto="1"/>
      </left>
      <right/>
      <top style="medium">
        <color auto="1"/>
      </top>
      <bottom style="thin">
        <color rgb="FFCFCFCF"/>
      </bottom>
      <diagonal/>
    </border>
    <border>
      <left/>
      <right/>
      <top style="medium">
        <color auto="1"/>
      </top>
      <bottom style="thin">
        <color rgb="FFCFCFCF"/>
      </bottom>
      <diagonal/>
    </border>
    <border>
      <left/>
      <right style="medium">
        <color auto="1"/>
      </right>
      <top style="medium">
        <color auto="1"/>
      </top>
      <bottom style="thin">
        <color rgb="FFCFCFCF"/>
      </bottom>
      <diagonal/>
    </border>
    <border>
      <left style="medium">
        <color auto="1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CFCFCF"/>
      </left>
      <right style="medium">
        <color auto="1"/>
      </right>
      <top style="thin">
        <color rgb="FFCFCFCF"/>
      </top>
      <bottom style="thin">
        <color rgb="FFCFCFCF"/>
      </bottom>
      <diagonal/>
    </border>
    <border>
      <left style="medium">
        <color auto="1"/>
      </left>
      <right style="thin">
        <color rgb="FFCFCFCF"/>
      </right>
      <top style="thin">
        <color rgb="FFCFCFCF"/>
      </top>
      <bottom style="medium">
        <color auto="1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medium">
        <color auto="1"/>
      </bottom>
      <diagonal/>
    </border>
    <border>
      <left style="thin">
        <color rgb="FFCFCFCF"/>
      </left>
      <right style="medium">
        <color auto="1"/>
      </right>
      <top style="thin">
        <color rgb="FFCFCFCF"/>
      </top>
      <bottom style="medium">
        <color auto="1"/>
      </bottom>
      <diagonal/>
    </border>
    <border>
      <left style="medium">
        <color rgb="FFCFCFCF"/>
      </left>
      <right/>
      <top/>
      <bottom/>
      <diagonal/>
    </border>
    <border>
      <left style="medium">
        <color auto="1"/>
      </left>
      <right style="thin">
        <color rgb="FFCFCFCF"/>
      </right>
      <top/>
      <bottom style="thin">
        <color rgb="FFCFCFCF"/>
      </bottom>
      <diagonal/>
    </border>
    <border>
      <left/>
      <right style="medium">
        <color auto="1"/>
      </right>
      <top style="medium">
        <color rgb="FFCFCFCF"/>
      </top>
      <bottom style="medium">
        <color rgb="FFCFCFCF"/>
      </bottom>
      <diagonal/>
    </border>
    <border>
      <left/>
      <right style="thin">
        <color rgb="FFCFCFCF"/>
      </right>
      <top style="thin">
        <color rgb="FFCFCFCF"/>
      </top>
      <bottom style="medium">
        <color auto="1"/>
      </bottom>
      <diagonal/>
    </border>
    <border>
      <left style="medium">
        <color auto="1"/>
      </left>
      <right/>
      <top style="thin">
        <color rgb="FFCFCFCF"/>
      </top>
      <bottom/>
      <diagonal/>
    </border>
    <border>
      <left style="thin">
        <color rgb="FFCFCFCF"/>
      </left>
      <right/>
      <top style="thin">
        <color rgb="FFCFCFCF"/>
      </top>
      <bottom/>
      <diagonal/>
    </border>
    <border>
      <left style="thin">
        <color rgb="FFCFCFCF"/>
      </left>
      <right style="medium">
        <color auto="1"/>
      </right>
      <top style="thin">
        <color rgb="FFCFCFCF"/>
      </top>
      <bottom/>
      <diagonal/>
    </border>
    <border>
      <left/>
      <right/>
      <top style="thin">
        <color rgb="FFCFCFCF"/>
      </top>
      <bottom/>
      <diagonal/>
    </border>
    <border>
      <left/>
      <right style="medium">
        <color auto="1"/>
      </right>
      <top style="thin">
        <color rgb="FFCFCFCF"/>
      </top>
      <bottom/>
      <diagonal/>
    </border>
    <border>
      <left style="medium">
        <color auto="1"/>
      </left>
      <right/>
      <top style="thin">
        <color rgb="FFCFCFCF"/>
      </top>
      <bottom style="medium">
        <color auto="1"/>
      </bottom>
      <diagonal/>
    </border>
    <border>
      <left style="thin">
        <color rgb="FFCFCFCF"/>
      </left>
      <right/>
      <top style="thin">
        <color rgb="FFCFCFCF"/>
      </top>
      <bottom style="medium">
        <color auto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auto="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14" fillId="9" borderId="8" applyNumberFormat="0" applyAlignment="0" applyProtection="0"/>
    <xf numFmtId="0" fontId="15" fillId="0" borderId="0" applyNumberFormat="0" applyFill="0" applyBorder="0" applyAlignment="0" applyProtection="0"/>
    <xf numFmtId="0" fontId="1" fillId="10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8" fillId="34" borderId="0" applyNumberFormat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</cellStyleXfs>
  <cellXfs count="108">
    <xf numFmtId="0" fontId="0" fillId="0" borderId="0" xfId="0"/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43" fontId="17" fillId="0" borderId="27" xfId="7" applyFont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 wrapText="1"/>
    </xf>
    <xf numFmtId="0" fontId="0" fillId="2" borderId="26" xfId="0" applyFill="1" applyBorder="1" applyAlignment="1">
      <alignment vertical="center" wrapText="1"/>
    </xf>
    <xf numFmtId="43" fontId="0" fillId="0" borderId="27" xfId="7" applyFont="1" applyBorder="1" applyAlignment="1">
      <alignment vertical="center"/>
    </xf>
    <xf numFmtId="43" fontId="0" fillId="2" borderId="27" xfId="7" applyFont="1" applyFill="1" applyBorder="1" applyAlignment="1">
      <alignment vertical="center"/>
    </xf>
    <xf numFmtId="43" fontId="19" fillId="0" borderId="27" xfId="7" applyFont="1" applyBorder="1" applyAlignment="1">
      <alignment vertical="center"/>
    </xf>
    <xf numFmtId="0" fontId="0" fillId="0" borderId="0" xfId="0" applyAlignment="1">
      <alignment vertical="center"/>
    </xf>
    <xf numFmtId="0" fontId="17" fillId="3" borderId="26" xfId="0" applyFont="1" applyFill="1" applyBorder="1" applyAlignment="1">
      <alignment horizontal="center" vertical="center" wrapText="1"/>
    </xf>
    <xf numFmtId="43" fontId="0" fillId="3" borderId="29" xfId="7" applyFont="1" applyFill="1" applyBorder="1" applyAlignment="1">
      <alignment horizontal="center" vertical="center"/>
    </xf>
    <xf numFmtId="43" fontId="17" fillId="3" borderId="30" xfId="7" applyFont="1" applyFill="1" applyBorder="1" applyAlignment="1">
      <alignment horizontal="center" vertical="center" wrapText="1"/>
    </xf>
    <xf numFmtId="43" fontId="17" fillId="0" borderId="28" xfId="7" applyFont="1" applyBorder="1" applyAlignment="1">
      <alignment vertical="center" wrapText="1"/>
    </xf>
    <xf numFmtId="43" fontId="17" fillId="0" borderId="27" xfId="7" applyFont="1" applyBorder="1" applyAlignment="1">
      <alignment horizontal="right" vertical="center" wrapText="1"/>
    </xf>
    <xf numFmtId="43" fontId="19" fillId="2" borderId="27" xfId="7" applyFont="1" applyFill="1" applyBorder="1" applyAlignment="1">
      <alignment vertical="center"/>
    </xf>
    <xf numFmtId="43" fontId="17" fillId="2" borderId="27" xfId="7" applyFont="1" applyFill="1" applyBorder="1" applyAlignment="1">
      <alignment vertical="center"/>
    </xf>
    <xf numFmtId="0" fontId="0" fillId="3" borderId="26" xfId="0" applyFill="1" applyBorder="1" applyAlignment="1">
      <alignment vertical="center" wrapText="1"/>
    </xf>
    <xf numFmtId="0" fontId="17" fillId="2" borderId="26" xfId="0" applyFont="1" applyFill="1" applyBorder="1" applyAlignment="1">
      <alignment vertical="center" wrapText="1"/>
    </xf>
    <xf numFmtId="43" fontId="17" fillId="0" borderId="27" xfId="7" applyFont="1" applyBorder="1" applyAlignment="1">
      <alignment vertical="center" wrapText="1"/>
    </xf>
    <xf numFmtId="43" fontId="17" fillId="2" borderId="27" xfId="7" applyFont="1" applyFill="1" applyBorder="1" applyAlignment="1">
      <alignment vertical="center" wrapText="1"/>
    </xf>
    <xf numFmtId="43" fontId="17" fillId="0" borderId="27" xfId="7" applyFont="1" applyBorder="1" applyAlignment="1">
      <alignment vertical="center"/>
    </xf>
    <xf numFmtId="0" fontId="17" fillId="0" borderId="0" xfId="0" applyFont="1" applyAlignment="1">
      <alignment vertical="center"/>
    </xf>
    <xf numFmtId="43" fontId="17" fillId="3" borderId="29" xfId="7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vertical="center" wrapText="1"/>
    </xf>
    <xf numFmtId="43" fontId="17" fillId="0" borderId="32" xfId="7" applyFont="1" applyBorder="1" applyAlignment="1">
      <alignment vertical="center"/>
    </xf>
    <xf numFmtId="43" fontId="17" fillId="2" borderId="32" xfId="7" applyFont="1" applyFill="1" applyBorder="1" applyAlignment="1">
      <alignment vertical="center"/>
    </xf>
    <xf numFmtId="43" fontId="21" fillId="0" borderId="21" xfId="7" applyFont="1" applyBorder="1" applyAlignment="1">
      <alignment vertical="center" wrapText="1"/>
    </xf>
    <xf numFmtId="43" fontId="17" fillId="0" borderId="0" xfId="7" applyFont="1" applyAlignment="1">
      <alignment vertical="center"/>
    </xf>
    <xf numFmtId="43" fontId="0" fillId="0" borderId="0" xfId="7" applyFont="1" applyAlignment="1">
      <alignment vertical="center"/>
    </xf>
    <xf numFmtId="43" fontId="17" fillId="0" borderId="0" xfId="0" applyNumberFormat="1" applyFont="1" applyAlignment="1">
      <alignment vertical="center"/>
    </xf>
    <xf numFmtId="43" fontId="0" fillId="0" borderId="0" xfId="0" applyNumberFormat="1" applyAlignment="1">
      <alignment vertical="center"/>
    </xf>
    <xf numFmtId="0" fontId="17" fillId="2" borderId="15" xfId="0" applyFont="1" applyFill="1" applyBorder="1" applyAlignment="1">
      <alignment vertical="center"/>
    </xf>
    <xf numFmtId="0" fontId="17" fillId="2" borderId="16" xfId="0" applyFont="1" applyFill="1" applyBorder="1" applyAlignment="1">
      <alignment vertical="center"/>
    </xf>
    <xf numFmtId="43" fontId="17" fillId="0" borderId="0" xfId="7" applyFont="1" applyBorder="1" applyAlignment="1">
      <alignment vertical="center"/>
    </xf>
    <xf numFmtId="0" fontId="17" fillId="2" borderId="17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2" borderId="17" xfId="0" applyFill="1" applyBorder="1" applyAlignment="1">
      <alignment vertical="center" wrapText="1"/>
    </xf>
    <xf numFmtId="43" fontId="0" fillId="0" borderId="11" xfId="7" applyFont="1" applyBorder="1" applyAlignment="1">
      <alignment vertical="center" wrapText="1"/>
    </xf>
    <xf numFmtId="43" fontId="0" fillId="3" borderId="11" xfId="7" applyFont="1" applyFill="1" applyBorder="1" applyAlignment="1">
      <alignment vertical="center"/>
    </xf>
    <xf numFmtId="43" fontId="0" fillId="0" borderId="13" xfId="7" applyFont="1" applyBorder="1" applyAlignment="1" applyProtection="1">
      <alignment horizontal="right" vertical="center"/>
      <protection locked="0"/>
    </xf>
    <xf numFmtId="43" fontId="0" fillId="0" borderId="11" xfId="7" applyFont="1" applyBorder="1" applyAlignment="1">
      <alignment horizontal="right" vertical="center"/>
    </xf>
    <xf numFmtId="43" fontId="0" fillId="3" borderId="18" xfId="7" applyFont="1" applyFill="1" applyBorder="1" applyAlignment="1">
      <alignment vertical="center"/>
    </xf>
    <xf numFmtId="43" fontId="0" fillId="0" borderId="13" xfId="7" applyFont="1" applyBorder="1" applyAlignment="1" applyProtection="1">
      <alignment vertical="center" wrapText="1"/>
      <protection locked="0"/>
    </xf>
    <xf numFmtId="0" fontId="17" fillId="2" borderId="19" xfId="0" applyFont="1" applyFill="1" applyBorder="1" applyAlignment="1">
      <alignment horizontal="center" vertical="center" wrapText="1"/>
    </xf>
    <xf numFmtId="43" fontId="17" fillId="0" borderId="20" xfId="7" applyFont="1" applyBorder="1" applyAlignment="1">
      <alignment horizontal="center" vertical="center"/>
    </xf>
    <xf numFmtId="43" fontId="17" fillId="2" borderId="20" xfId="7" applyFont="1" applyFill="1" applyBorder="1" applyAlignment="1">
      <alignment horizontal="center" vertical="center"/>
    </xf>
    <xf numFmtId="43" fontId="17" fillId="2" borderId="21" xfId="7" applyFont="1" applyFill="1" applyBorder="1" applyAlignment="1">
      <alignment horizontal="center" vertical="center"/>
    </xf>
    <xf numFmtId="0" fontId="17" fillId="0" borderId="22" xfId="0" applyFont="1" applyBorder="1" applyAlignment="1">
      <alignment vertical="center" wrapText="1"/>
    </xf>
    <xf numFmtId="43" fontId="17" fillId="0" borderId="0" xfId="0" applyNumberFormat="1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2" borderId="15" xfId="0" applyFont="1" applyFill="1" applyBorder="1" applyAlignment="1">
      <alignment vertical="center" wrapText="1"/>
    </xf>
    <xf numFmtId="0" fontId="17" fillId="2" borderId="16" xfId="0" applyFont="1" applyFill="1" applyBorder="1" applyAlignment="1">
      <alignment vertical="center" wrapText="1"/>
    </xf>
    <xf numFmtId="43" fontId="17" fillId="0" borderId="11" xfId="7" applyFont="1" applyBorder="1" applyAlignment="1">
      <alignment horizontal="center" vertical="center" wrapText="1"/>
    </xf>
    <xf numFmtId="0" fontId="17" fillId="2" borderId="11" xfId="7" applyNumberFormat="1" applyFont="1" applyFill="1" applyBorder="1" applyAlignment="1">
      <alignment horizontal="center" vertical="center" wrapText="1"/>
    </xf>
    <xf numFmtId="0" fontId="17" fillId="2" borderId="18" xfId="7" applyNumberFormat="1" applyFont="1" applyFill="1" applyBorder="1" applyAlignment="1">
      <alignment horizontal="center" vertical="center" wrapText="1"/>
    </xf>
    <xf numFmtId="43" fontId="0" fillId="0" borderId="11" xfId="7" applyFont="1" applyFill="1" applyBorder="1" applyAlignment="1">
      <alignment vertical="center" wrapText="1"/>
    </xf>
    <xf numFmtId="43" fontId="0" fillId="2" borderId="11" xfId="7" applyFont="1" applyFill="1" applyBorder="1" applyAlignment="1">
      <alignment vertical="center" wrapText="1"/>
    </xf>
    <xf numFmtId="43" fontId="0" fillId="2" borderId="18" xfId="7" applyFont="1" applyFill="1" applyBorder="1" applyAlignment="1">
      <alignment vertical="center" wrapText="1"/>
    </xf>
    <xf numFmtId="43" fontId="0" fillId="0" borderId="11" xfId="7" applyFont="1" applyFill="1" applyBorder="1" applyAlignment="1">
      <alignment vertical="center"/>
    </xf>
    <xf numFmtId="0" fontId="17" fillId="3" borderId="19" xfId="0" applyFont="1" applyFill="1" applyBorder="1" applyAlignment="1">
      <alignment horizontal="center" vertical="center" wrapText="1"/>
    </xf>
    <xf numFmtId="43" fontId="17" fillId="0" borderId="20" xfId="7" applyFont="1" applyFill="1" applyBorder="1" applyAlignment="1">
      <alignment horizontal="center" vertical="center"/>
    </xf>
    <xf numFmtId="0" fontId="0" fillId="0" borderId="0" xfId="0" applyAlignment="1" applyProtection="1">
      <alignment vertical="center" wrapText="1"/>
      <protection locked="0"/>
    </xf>
    <xf numFmtId="43" fontId="17" fillId="0" borderId="0" xfId="7" applyFont="1" applyFill="1" applyBorder="1" applyAlignment="1" applyProtection="1">
      <alignment vertical="center"/>
      <protection locked="0"/>
    </xf>
    <xf numFmtId="43" fontId="17" fillId="2" borderId="15" xfId="0" applyNumberFormat="1" applyFont="1" applyFill="1" applyBorder="1" applyAlignment="1">
      <alignment vertical="center"/>
    </xf>
    <xf numFmtId="43" fontId="17" fillId="3" borderId="17" xfId="7" applyFont="1" applyFill="1" applyBorder="1" applyAlignment="1">
      <alignment horizontal="center" vertical="center" wrapText="1"/>
    </xf>
    <xf numFmtId="43" fontId="21" fillId="0" borderId="23" xfId="7" applyFont="1" applyFill="1" applyBorder="1" applyAlignment="1">
      <alignment horizontal="center" vertical="center" wrapText="1"/>
    </xf>
    <xf numFmtId="43" fontId="21" fillId="3" borderId="17" xfId="7" applyFont="1" applyFill="1" applyBorder="1" applyAlignment="1">
      <alignment horizontal="center" vertical="center" wrapText="1"/>
    </xf>
    <xf numFmtId="43" fontId="21" fillId="0" borderId="17" xfId="7" applyFont="1" applyFill="1" applyBorder="1" applyAlignment="1">
      <alignment horizontal="center" vertical="center" wrapText="1"/>
    </xf>
    <xf numFmtId="43" fontId="21" fillId="3" borderId="19" xfId="7" applyFont="1" applyFill="1" applyBorder="1" applyAlignment="1">
      <alignment horizontal="center" vertical="center" wrapText="1"/>
    </xf>
    <xf numFmtId="43" fontId="1" fillId="0" borderId="27" xfId="7" applyFont="1" applyBorder="1" applyAlignment="1">
      <alignment vertical="center"/>
    </xf>
    <xf numFmtId="43" fontId="1" fillId="2" borderId="27" xfId="7" applyFont="1" applyFill="1" applyBorder="1" applyAlignment="1">
      <alignment vertical="center"/>
    </xf>
    <xf numFmtId="4" fontId="22" fillId="0" borderId="0" xfId="0" applyNumberFormat="1" applyFont="1" applyAlignment="1">
      <alignment vertical="center"/>
    </xf>
    <xf numFmtId="43" fontId="17" fillId="0" borderId="0" xfId="7" applyFont="1" applyFill="1" applyBorder="1" applyAlignment="1">
      <alignment vertical="center" wrapText="1" readingOrder="1"/>
    </xf>
    <xf numFmtId="43" fontId="17" fillId="0" borderId="27" xfId="7" applyFont="1" applyBorder="1" applyAlignment="1">
      <alignment horizontal="right" vertical="center"/>
    </xf>
    <xf numFmtId="43" fontId="1" fillId="0" borderId="27" xfId="7" applyFont="1" applyBorder="1" applyAlignment="1">
      <alignment horizontal="righ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 wrapText="1"/>
    </xf>
    <xf numFmtId="43" fontId="0" fillId="2" borderId="11" xfId="7" applyFont="1" applyFill="1" applyBorder="1" applyAlignment="1">
      <alignment vertical="center"/>
    </xf>
    <xf numFmtId="43" fontId="0" fillId="2" borderId="18" xfId="7" applyFont="1" applyFill="1" applyBorder="1" applyAlignment="1">
      <alignment vertical="center"/>
    </xf>
    <xf numFmtId="0" fontId="22" fillId="2" borderId="15" xfId="0" applyFont="1" applyFill="1" applyBorder="1" applyAlignment="1">
      <alignment horizontal="center" vertical="center" wrapText="1"/>
    </xf>
    <xf numFmtId="0" fontId="19" fillId="0" borderId="12" xfId="7" applyNumberFormat="1" applyFont="1" applyFill="1" applyBorder="1" applyAlignment="1">
      <alignment horizontal="left" vertical="center" wrapText="1"/>
    </xf>
    <xf numFmtId="0" fontId="19" fillId="0" borderId="11" xfId="7" applyNumberFormat="1" applyFont="1" applyFill="1" applyBorder="1" applyAlignment="1">
      <alignment horizontal="left" vertical="center" wrapText="1"/>
    </xf>
    <xf numFmtId="0" fontId="19" fillId="0" borderId="18" xfId="7" applyNumberFormat="1" applyFont="1" applyFill="1" applyBorder="1" applyAlignment="1">
      <alignment horizontal="left" vertical="center" wrapText="1"/>
    </xf>
    <xf numFmtId="0" fontId="0" fillId="3" borderId="25" xfId="7" applyNumberFormat="1" applyFont="1" applyFill="1" applyBorder="1" applyAlignment="1">
      <alignment horizontal="left" vertical="center" wrapText="1"/>
    </xf>
    <xf numFmtId="0" fontId="0" fillId="3" borderId="20" xfId="7" applyNumberFormat="1" applyFont="1" applyFill="1" applyBorder="1" applyAlignment="1">
      <alignment horizontal="left" vertical="center" wrapText="1"/>
    </xf>
    <xf numFmtId="0" fontId="0" fillId="3" borderId="21" xfId="7" applyNumberFormat="1" applyFont="1" applyFill="1" applyBorder="1" applyAlignment="1">
      <alignment horizontal="left" vertical="center" wrapText="1"/>
    </xf>
    <xf numFmtId="0" fontId="21" fillId="3" borderId="1" xfId="7" applyNumberFormat="1" applyFont="1" applyFill="1" applyBorder="1" applyAlignment="1" applyProtection="1">
      <alignment horizontal="justify" vertical="center" wrapText="1"/>
      <protection locked="0"/>
    </xf>
    <xf numFmtId="0" fontId="21" fillId="3" borderId="24" xfId="7" applyNumberFormat="1" applyFont="1" applyFill="1" applyBorder="1" applyAlignment="1" applyProtection="1">
      <alignment horizontal="justify" vertical="center" wrapText="1"/>
      <protection locked="0"/>
    </xf>
    <xf numFmtId="0" fontId="19" fillId="3" borderId="12" xfId="7" applyNumberFormat="1" applyFont="1" applyFill="1" applyBorder="1" applyAlignment="1">
      <alignment horizontal="justify" vertical="center" wrapText="1"/>
    </xf>
    <xf numFmtId="0" fontId="19" fillId="3" borderId="11" xfId="7" applyNumberFormat="1" applyFont="1" applyFill="1" applyBorder="1" applyAlignment="1">
      <alignment horizontal="justify" vertical="center" wrapText="1"/>
    </xf>
    <xf numFmtId="0" fontId="19" fillId="3" borderId="18" xfId="7" applyNumberFormat="1" applyFont="1" applyFill="1" applyBorder="1" applyAlignment="1">
      <alignment horizontal="justify" vertical="center" wrapText="1"/>
    </xf>
    <xf numFmtId="0" fontId="19" fillId="0" borderId="33" xfId="7" quotePrefix="1" applyNumberFormat="1" applyFont="1" applyFill="1" applyBorder="1" applyAlignment="1" applyProtection="1">
      <alignment horizontal="left" vertical="center" wrapText="1"/>
      <protection locked="0"/>
    </xf>
    <xf numFmtId="0" fontId="19" fillId="0" borderId="34" xfId="7" quotePrefix="1" applyNumberFormat="1" applyFont="1" applyFill="1" applyBorder="1" applyAlignment="1" applyProtection="1">
      <alignment horizontal="left" vertical="center" wrapText="1"/>
      <protection locked="0"/>
    </xf>
    <xf numFmtId="0" fontId="19" fillId="0" borderId="35" xfId="7" quotePrefix="1" applyNumberFormat="1" applyFont="1" applyFill="1" applyBorder="1" applyAlignment="1" applyProtection="1">
      <alignment horizontal="left" vertical="center" wrapText="1"/>
      <protection locked="0"/>
    </xf>
    <xf numFmtId="0" fontId="19" fillId="0" borderId="1" xfId="7" applyNumberFormat="1" applyFont="1" applyFill="1" applyBorder="1" applyAlignment="1" applyProtection="1">
      <alignment horizontal="left" vertical="center" wrapText="1"/>
      <protection locked="0"/>
    </xf>
    <xf numFmtId="0" fontId="19" fillId="0" borderId="24" xfId="7" applyNumberFormat="1" applyFont="1" applyFill="1" applyBorder="1" applyAlignment="1" applyProtection="1">
      <alignment horizontal="left" vertical="center" wrapText="1"/>
      <protection locked="0"/>
    </xf>
    <xf numFmtId="0" fontId="19" fillId="3" borderId="1" xfId="7" applyNumberFormat="1" applyFont="1" applyFill="1" applyBorder="1" applyAlignment="1" applyProtection="1">
      <alignment horizontal="justify" vertical="center" wrapText="1"/>
      <protection locked="0"/>
    </xf>
    <xf numFmtId="0" fontId="19" fillId="3" borderId="24" xfId="7" applyNumberFormat="1" applyFont="1" applyFill="1" applyBorder="1" applyAlignment="1" applyProtection="1">
      <alignment horizontal="justify" vertical="center" wrapText="1"/>
      <protection locked="0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</cellXfs>
  <cellStyles count="52">
    <cellStyle name="20% - Ênfase1" xfId="26" builtinId="30" customBuiltin="1"/>
    <cellStyle name="20% - Ênfase2" xfId="30" builtinId="34" customBuiltin="1"/>
    <cellStyle name="20% - Ênfase3" xfId="34" builtinId="38" customBuiltin="1"/>
    <cellStyle name="20% - Ênfase4" xfId="38" builtinId="42" customBuiltin="1"/>
    <cellStyle name="20% - Ênfase5" xfId="42" builtinId="46" customBuiltin="1"/>
    <cellStyle name="20% - Ênfase6" xfId="46" builtinId="50" customBuiltin="1"/>
    <cellStyle name="40% - Ênfase1" xfId="27" builtinId="31" customBuiltin="1"/>
    <cellStyle name="40% - Ênfase2" xfId="31" builtinId="35" customBuiltin="1"/>
    <cellStyle name="40% - Ênfase3" xfId="35" builtinId="39" customBuiltin="1"/>
    <cellStyle name="40% - Ênfase4" xfId="39" builtinId="43" customBuiltin="1"/>
    <cellStyle name="40% - Ênfase5" xfId="43" builtinId="47" customBuiltin="1"/>
    <cellStyle name="40% - Ênfase6" xfId="47" builtinId="51" customBuiltin="1"/>
    <cellStyle name="60% - Ênfase1" xfId="28" builtinId="32" customBuiltin="1"/>
    <cellStyle name="60% - Ênfase2" xfId="32" builtinId="36" customBuiltin="1"/>
    <cellStyle name="60% - Ênfase3" xfId="36" builtinId="40" customBuiltin="1"/>
    <cellStyle name="60% - Ênfase4" xfId="40" builtinId="44" customBuiltin="1"/>
    <cellStyle name="60% - Ênfase5" xfId="44" builtinId="48" customBuiltin="1"/>
    <cellStyle name="60% - Ênfase6" xfId="48" builtinId="52" customBuiltin="1"/>
    <cellStyle name="Bom" xfId="13" builtinId="26" customBuiltin="1"/>
    <cellStyle name="Cálculo" xfId="18" builtinId="22" customBuiltin="1"/>
    <cellStyle name="Célula de Verificação" xfId="20" builtinId="23" customBuiltin="1"/>
    <cellStyle name="Célula Vinculada" xfId="19" builtinId="24" customBuiltin="1"/>
    <cellStyle name="Ênfase1" xfId="25" builtinId="29" customBuiltin="1"/>
    <cellStyle name="Ênfase2" xfId="29" builtinId="33" customBuiltin="1"/>
    <cellStyle name="Ênfase3" xfId="33" builtinId="37" customBuiltin="1"/>
    <cellStyle name="Ênfase4" xfId="37" builtinId="41" customBuiltin="1"/>
    <cellStyle name="Ênfase5" xfId="41" builtinId="45" customBuiltin="1"/>
    <cellStyle name="Ênfase6" xfId="45" builtinId="49" customBuiltin="1"/>
    <cellStyle name="Entrada" xfId="16" builtinId="20" customBuiltin="1"/>
    <cellStyle name="Moeda 2" xfId="5" xr:uid="{00000000-0005-0000-0000-00001E000000}"/>
    <cellStyle name="Moeda 3" xfId="4" xr:uid="{00000000-0005-0000-0000-00001F000000}"/>
    <cellStyle name="Moeda 4" xfId="49" xr:uid="{00000000-0005-0000-0000-000020000000}"/>
    <cellStyle name="Moeda 4 2" xfId="50" xr:uid="{00000000-0005-0000-0000-000021000000}"/>
    <cellStyle name="Neutro" xfId="15" builtinId="28" customBuiltin="1"/>
    <cellStyle name="Normal" xfId="0" builtinId="0"/>
    <cellStyle name="Normal 2" xfId="51" xr:uid="{00000000-0005-0000-0000-000024000000}"/>
    <cellStyle name="Nota" xfId="22" builtinId="10" customBuiltin="1"/>
    <cellStyle name="Ruim" xfId="14" builtinId="27" customBuiltin="1"/>
    <cellStyle name="Saída" xfId="17" builtinId="21" customBuiltin="1"/>
    <cellStyle name="Texto de Aviso" xfId="21" builtinId="11" customBuiltin="1"/>
    <cellStyle name="Texto Explicativo" xfId="23" builtinId="53" customBuiltin="1"/>
    <cellStyle name="Título" xfId="8" builtinId="15" customBuiltin="1"/>
    <cellStyle name="Título 1" xfId="9" builtinId="16" customBuiltin="1"/>
    <cellStyle name="Título 2" xfId="10" builtinId="17" customBuiltin="1"/>
    <cellStyle name="Título 3" xfId="11" builtinId="18" customBuiltin="1"/>
    <cellStyle name="Título 4" xfId="12" builtinId="19" customBuiltin="1"/>
    <cellStyle name="Total" xfId="24" builtinId="25" customBuiltin="1"/>
    <cellStyle name="Vírgula" xfId="7" builtinId="3"/>
    <cellStyle name="Vírgula 2" xfId="1" xr:uid="{00000000-0005-0000-0000-000030000000}"/>
    <cellStyle name="Vírgula 2 2" xfId="2" xr:uid="{00000000-0005-0000-0000-000031000000}"/>
    <cellStyle name="Vírgula 3" xfId="3" xr:uid="{00000000-0005-0000-0000-000032000000}"/>
    <cellStyle name="Vírgula 4" xfId="6" xr:uid="{00000000-0005-0000-0000-000033000000}"/>
  </cellStyles>
  <dxfs count="0"/>
  <tableStyles count="1" defaultTableStyle="TableStyleMedium9" defaultPivotStyle="PivotStyleLight16">
    <tableStyle name="Estilo de Tabela 1" pivot="0" count="0" xr9:uid="{00000000-0011-0000-FFFF-FFFF00000000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8"/>
  <sheetViews>
    <sheetView showGridLines="0" tabSelected="1" topLeftCell="A77" zoomScale="85" zoomScaleNormal="85" zoomScalePageLayoutView="70" workbookViewId="0">
      <selection activeCell="B77" sqref="B77:M77"/>
    </sheetView>
  </sheetViews>
  <sheetFormatPr defaultRowHeight="15" x14ac:dyDescent="0.25"/>
  <cols>
    <col min="1" max="1" width="61" style="13" customWidth="1"/>
    <col min="2" max="13" width="17.28515625" style="13" customWidth="1"/>
    <col min="14" max="14" width="17.28515625" style="26" customWidth="1"/>
    <col min="15" max="15" width="9.140625" style="13"/>
    <col min="16" max="16" width="13.28515625" style="13" bestFit="1" customWidth="1"/>
    <col min="17" max="16384" width="9.140625" style="13"/>
  </cols>
  <sheetData>
    <row r="1" spans="1:14" s="3" customFormat="1" ht="45" customHeight="1" x14ac:dyDescent="0.25">
      <c r="A1" s="84" t="s">
        <v>75</v>
      </c>
      <c r="B1" s="1"/>
      <c r="C1" s="1"/>
      <c r="D1" s="1"/>
      <c r="E1" s="1"/>
      <c r="F1" s="1"/>
      <c r="G1" s="1"/>
      <c r="H1" s="1"/>
      <c r="I1" s="1"/>
      <c r="J1" s="1"/>
      <c r="K1" s="87"/>
      <c r="L1" s="87"/>
      <c r="M1" s="87"/>
      <c r="N1" s="2"/>
    </row>
    <row r="2" spans="1:14" s="3" customFormat="1" ht="16.5" customHeight="1" x14ac:dyDescent="0.25">
      <c r="A2" s="4" t="s">
        <v>19</v>
      </c>
      <c r="B2" s="5" t="s">
        <v>6</v>
      </c>
      <c r="C2" s="6" t="s">
        <v>7</v>
      </c>
      <c r="D2" s="7" t="s">
        <v>8</v>
      </c>
      <c r="E2" s="6" t="s">
        <v>9</v>
      </c>
      <c r="F2" s="7" t="s">
        <v>10</v>
      </c>
      <c r="G2" s="6" t="s">
        <v>23</v>
      </c>
      <c r="H2" s="7" t="s">
        <v>24</v>
      </c>
      <c r="I2" s="6" t="s">
        <v>0</v>
      </c>
      <c r="J2" s="7" t="s">
        <v>1</v>
      </c>
      <c r="K2" s="6" t="s">
        <v>59</v>
      </c>
      <c r="L2" s="7" t="s">
        <v>4</v>
      </c>
      <c r="M2" s="6" t="s">
        <v>5</v>
      </c>
      <c r="N2" s="8" t="s">
        <v>2</v>
      </c>
    </row>
    <row r="3" spans="1:14" ht="16.5" customHeight="1" x14ac:dyDescent="0.25">
      <c r="A3" s="9" t="s">
        <v>11</v>
      </c>
      <c r="B3" s="10">
        <v>5066154.01</v>
      </c>
      <c r="C3" s="11">
        <v>4949208.089999998</v>
      </c>
      <c r="D3" s="12">
        <v>5264357.2699999986</v>
      </c>
      <c r="E3" s="11">
        <v>5640715.1899999976</v>
      </c>
      <c r="F3" s="10"/>
      <c r="G3" s="11"/>
      <c r="H3" s="10"/>
      <c r="I3" s="11"/>
      <c r="J3" s="10"/>
      <c r="K3" s="11"/>
      <c r="L3" s="10"/>
      <c r="M3" s="11"/>
      <c r="N3" s="17"/>
    </row>
    <row r="4" spans="1:14" s="3" customFormat="1" ht="30" customHeight="1" x14ac:dyDescent="0.25">
      <c r="A4" s="14" t="s">
        <v>20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6"/>
    </row>
    <row r="5" spans="1:14" ht="16.5" customHeight="1" x14ac:dyDescent="0.25">
      <c r="A5" s="9" t="s">
        <v>37</v>
      </c>
      <c r="B5" s="10">
        <v>3905136.4</v>
      </c>
      <c r="C5" s="11">
        <v>3905136.4</v>
      </c>
      <c r="D5" s="10">
        <v>3905136.4</v>
      </c>
      <c r="E5" s="11">
        <v>3905136.4</v>
      </c>
      <c r="F5" s="10"/>
      <c r="G5" s="11"/>
      <c r="H5" s="10"/>
      <c r="I5" s="11"/>
      <c r="J5" s="10"/>
      <c r="K5" s="11"/>
      <c r="L5" s="10"/>
      <c r="M5" s="11"/>
      <c r="N5" s="17">
        <f>SUM('Fluxo de Caixa'!$B5:$M5)</f>
        <v>15620545.6</v>
      </c>
    </row>
    <row r="6" spans="1:14" ht="16.5" customHeight="1" x14ac:dyDescent="0.25">
      <c r="A6" s="9" t="s">
        <v>60</v>
      </c>
      <c r="B6" s="81">
        <v>0</v>
      </c>
      <c r="C6" s="11">
        <v>0</v>
      </c>
      <c r="D6" s="10">
        <v>0</v>
      </c>
      <c r="E6" s="11">
        <v>198866</v>
      </c>
      <c r="F6" s="10"/>
      <c r="G6" s="11"/>
      <c r="H6" s="10"/>
      <c r="I6" s="11"/>
      <c r="J6" s="10"/>
      <c r="K6" s="11"/>
      <c r="L6" s="10"/>
      <c r="M6" s="11"/>
      <c r="N6" s="17">
        <f>SUM('Fluxo de Caixa'!$B6:$M6)</f>
        <v>198866</v>
      </c>
    </row>
    <row r="7" spans="1:14" ht="16.5" customHeight="1" x14ac:dyDescent="0.25">
      <c r="A7" s="9" t="s">
        <v>61</v>
      </c>
      <c r="B7" s="82"/>
      <c r="C7" s="19">
        <v>0</v>
      </c>
      <c r="D7" s="77">
        <v>0</v>
      </c>
      <c r="E7" s="78">
        <v>0</v>
      </c>
      <c r="F7" s="77"/>
      <c r="G7" s="78"/>
      <c r="H7" s="77"/>
      <c r="I7" s="78"/>
      <c r="J7" s="77"/>
      <c r="K7" s="78"/>
      <c r="L7" s="77"/>
      <c r="M7" s="78"/>
      <c r="N7" s="17">
        <f>SUM('Fluxo de Caixa'!$B7:$M7)</f>
        <v>0</v>
      </c>
    </row>
    <row r="8" spans="1:14" ht="16.5" customHeight="1" x14ac:dyDescent="0.25">
      <c r="A8" s="9" t="s">
        <v>70</v>
      </c>
      <c r="B8" s="81">
        <v>0</v>
      </c>
      <c r="C8" s="11">
        <v>0</v>
      </c>
      <c r="D8" s="10">
        <v>0</v>
      </c>
      <c r="E8" s="11">
        <v>0</v>
      </c>
      <c r="F8" s="10"/>
      <c r="G8" s="11"/>
      <c r="H8" s="10"/>
      <c r="I8" s="11"/>
      <c r="J8" s="10"/>
      <c r="K8" s="11"/>
      <c r="L8" s="10"/>
      <c r="M8" s="20"/>
      <c r="N8" s="17">
        <f>SUM('Fluxo de Caixa'!$B8:$M8)</f>
        <v>0</v>
      </c>
    </row>
    <row r="9" spans="1:14" ht="16.5" customHeight="1" x14ac:dyDescent="0.25">
      <c r="A9" s="9" t="s">
        <v>62</v>
      </c>
      <c r="B9" s="81">
        <v>0</v>
      </c>
      <c r="C9" s="11">
        <v>0</v>
      </c>
      <c r="D9" s="10">
        <v>0</v>
      </c>
      <c r="E9" s="11">
        <v>0</v>
      </c>
      <c r="F9" s="10"/>
      <c r="G9" s="11"/>
      <c r="H9" s="10"/>
      <c r="I9" s="11"/>
      <c r="J9" s="10"/>
      <c r="K9" s="11"/>
      <c r="L9" s="10"/>
      <c r="M9" s="20"/>
      <c r="N9" s="17">
        <f>SUM('Fluxo de Caixa'!$B9:$M9)</f>
        <v>0</v>
      </c>
    </row>
    <row r="10" spans="1:14" ht="16.5" customHeight="1" x14ac:dyDescent="0.25">
      <c r="A10" s="9" t="s">
        <v>63</v>
      </c>
      <c r="B10" s="81">
        <v>0</v>
      </c>
      <c r="C10" s="11">
        <v>0</v>
      </c>
      <c r="D10" s="10">
        <v>0</v>
      </c>
      <c r="E10" s="11">
        <v>0</v>
      </c>
      <c r="F10" s="10"/>
      <c r="G10" s="11"/>
      <c r="H10" s="10"/>
      <c r="I10" s="11"/>
      <c r="J10" s="10"/>
      <c r="K10" s="11"/>
      <c r="L10" s="10"/>
      <c r="M10" s="11"/>
      <c r="N10" s="17">
        <f>SUM('Fluxo de Caixa'!$B10:$M10)</f>
        <v>0</v>
      </c>
    </row>
    <row r="11" spans="1:14" ht="16.5" customHeight="1" x14ac:dyDescent="0.25">
      <c r="A11" s="9" t="s">
        <v>12</v>
      </c>
      <c r="B11" s="10">
        <v>67908.100000000006</v>
      </c>
      <c r="C11" s="11">
        <v>59138.69</v>
      </c>
      <c r="D11" s="10">
        <v>74835.929999999993</v>
      </c>
      <c r="E11" s="11">
        <v>68721.539999999994</v>
      </c>
      <c r="F11" s="10"/>
      <c r="G11" s="11"/>
      <c r="H11" s="10"/>
      <c r="I11" s="11"/>
      <c r="J11" s="10"/>
      <c r="K11" s="11"/>
      <c r="L11" s="10"/>
      <c r="M11" s="11"/>
      <c r="N11" s="17">
        <f>SUM('Fluxo de Caixa'!$B11:$M11)</f>
        <v>270604.26</v>
      </c>
    </row>
    <row r="12" spans="1:14" ht="16.5" customHeight="1" x14ac:dyDescent="0.25">
      <c r="A12" s="9" t="s">
        <v>64</v>
      </c>
      <c r="B12" s="81">
        <v>0</v>
      </c>
      <c r="C12" s="11">
        <v>0</v>
      </c>
      <c r="D12" s="10">
        <v>0</v>
      </c>
      <c r="E12" s="11">
        <v>0</v>
      </c>
      <c r="F12" s="10"/>
      <c r="G12" s="11"/>
      <c r="H12" s="10"/>
      <c r="I12" s="11"/>
      <c r="J12" s="10"/>
      <c r="K12" s="11"/>
      <c r="L12" s="10"/>
      <c r="M12" s="20"/>
      <c r="N12" s="17">
        <f>SUM('Fluxo de Caixa'!$B12:$M12)</f>
        <v>0</v>
      </c>
    </row>
    <row r="13" spans="1:14" ht="16.5" customHeight="1" x14ac:dyDescent="0.25">
      <c r="A13" s="9" t="s">
        <v>65</v>
      </c>
      <c r="B13" s="81">
        <v>0</v>
      </c>
      <c r="C13" s="11">
        <v>0</v>
      </c>
      <c r="D13" s="10">
        <v>0</v>
      </c>
      <c r="E13" s="11">
        <v>0</v>
      </c>
      <c r="F13" s="10"/>
      <c r="G13" s="11"/>
      <c r="H13" s="10"/>
      <c r="I13" s="11"/>
      <c r="J13" s="10"/>
      <c r="K13" s="11"/>
      <c r="L13" s="10"/>
      <c r="M13" s="20"/>
      <c r="N13" s="17">
        <f>SUM('Fluxo de Caixa'!$B13:$M13)</f>
        <v>0</v>
      </c>
    </row>
    <row r="14" spans="1:14" ht="16.5" customHeight="1" x14ac:dyDescent="0.25">
      <c r="A14" s="9" t="s">
        <v>66</v>
      </c>
      <c r="B14" s="81">
        <v>0</v>
      </c>
      <c r="C14" s="11">
        <v>0</v>
      </c>
      <c r="D14" s="10">
        <v>0</v>
      </c>
      <c r="E14" s="11">
        <v>0</v>
      </c>
      <c r="F14" s="10"/>
      <c r="G14" s="11"/>
      <c r="H14" s="10"/>
      <c r="I14" s="11"/>
      <c r="J14" s="10"/>
      <c r="K14" s="11"/>
      <c r="L14" s="10"/>
      <c r="M14" s="20"/>
      <c r="N14" s="17">
        <f>SUM('Fluxo de Caixa'!$B14:$M14)</f>
        <v>0</v>
      </c>
    </row>
    <row r="15" spans="1:14" ht="16.5" customHeight="1" x14ac:dyDescent="0.25">
      <c r="A15" s="9" t="s">
        <v>38</v>
      </c>
      <c r="B15" s="81">
        <v>0</v>
      </c>
      <c r="C15" s="11">
        <v>0</v>
      </c>
      <c r="D15" s="10">
        <v>0</v>
      </c>
      <c r="E15" s="11">
        <v>0</v>
      </c>
      <c r="F15" s="10"/>
      <c r="G15" s="11"/>
      <c r="H15" s="10"/>
      <c r="I15" s="11"/>
      <c r="J15" s="10"/>
      <c r="K15" s="11"/>
      <c r="L15" s="10"/>
      <c r="M15" s="11"/>
      <c r="N15" s="17">
        <f>SUM('Fluxo de Caixa'!$B15:$M15)</f>
        <v>0</v>
      </c>
    </row>
    <row r="16" spans="1:14" ht="16.5" customHeight="1" x14ac:dyDescent="0.25">
      <c r="A16" s="21" t="s">
        <v>67</v>
      </c>
      <c r="B16" s="81">
        <v>0</v>
      </c>
      <c r="C16" s="11">
        <v>0</v>
      </c>
      <c r="D16" s="10">
        <v>0</v>
      </c>
      <c r="E16" s="11">
        <v>0</v>
      </c>
      <c r="F16" s="10"/>
      <c r="G16" s="11"/>
      <c r="H16" s="10"/>
      <c r="I16" s="11"/>
      <c r="J16" s="10"/>
      <c r="K16" s="11"/>
      <c r="L16" s="10"/>
      <c r="M16" s="11"/>
      <c r="N16" s="17">
        <f>SUM('Fluxo de Caixa'!$B16:$M16)</f>
        <v>0</v>
      </c>
    </row>
    <row r="17" spans="1:14" ht="16.5" customHeight="1" x14ac:dyDescent="0.25">
      <c r="A17" s="21" t="s">
        <v>68</v>
      </c>
      <c r="B17" s="81">
        <v>0</v>
      </c>
      <c r="C17" s="11">
        <v>0</v>
      </c>
      <c r="D17" s="10">
        <v>0</v>
      </c>
      <c r="E17" s="11">
        <v>0</v>
      </c>
      <c r="F17" s="10"/>
      <c r="G17" s="11"/>
      <c r="H17" s="10"/>
      <c r="I17" s="11"/>
      <c r="J17" s="10"/>
      <c r="K17" s="11"/>
      <c r="L17" s="10"/>
      <c r="M17" s="20"/>
      <c r="N17" s="17">
        <f>SUM('Fluxo de Caixa'!$B17:$M17)</f>
        <v>0</v>
      </c>
    </row>
    <row r="18" spans="1:14" ht="16.5" customHeight="1" x14ac:dyDescent="0.25">
      <c r="A18" s="21" t="s">
        <v>69</v>
      </c>
      <c r="B18" s="10">
        <v>386.84</v>
      </c>
      <c r="C18" s="11">
        <v>384.13</v>
      </c>
      <c r="D18" s="10">
        <v>2963.5</v>
      </c>
      <c r="E18" s="11">
        <v>350.84</v>
      </c>
      <c r="F18" s="10"/>
      <c r="G18" s="11"/>
      <c r="H18" s="10"/>
      <c r="I18" s="19"/>
      <c r="J18" s="12"/>
      <c r="K18" s="11"/>
      <c r="L18" s="10"/>
      <c r="M18" s="11"/>
      <c r="N18" s="17">
        <f>SUM('Fluxo de Caixa'!$B18:$M18)</f>
        <v>4085.3100000000004</v>
      </c>
    </row>
    <row r="19" spans="1:14" s="26" customFormat="1" ht="16.5" customHeight="1" x14ac:dyDescent="0.25">
      <c r="A19" s="22" t="s">
        <v>39</v>
      </c>
      <c r="B19" s="25">
        <v>3973431.34</v>
      </c>
      <c r="C19" s="24">
        <v>3964659.2199999997</v>
      </c>
      <c r="D19" s="23">
        <v>3982935.83</v>
      </c>
      <c r="E19" s="24">
        <v>4173074.78</v>
      </c>
      <c r="F19" s="23"/>
      <c r="G19" s="24"/>
      <c r="H19" s="23"/>
      <c r="I19" s="24"/>
      <c r="J19" s="23"/>
      <c r="K19" s="24"/>
      <c r="L19" s="25"/>
      <c r="M19" s="20"/>
      <c r="N19" s="17">
        <f>SUM('Fluxo de Caixa'!$B19:$M19)</f>
        <v>16094101.17</v>
      </c>
    </row>
    <row r="20" spans="1:14" s="3" customFormat="1" ht="30" customHeight="1" x14ac:dyDescent="0.25">
      <c r="A20" s="14" t="s">
        <v>13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15"/>
      <c r="M20" s="15"/>
      <c r="N20" s="16"/>
    </row>
    <row r="21" spans="1:14" s="26" customFormat="1" ht="16.5" customHeight="1" x14ac:dyDescent="0.25">
      <c r="A21" s="22" t="s">
        <v>14</v>
      </c>
      <c r="B21" s="25">
        <v>2661428.2200000007</v>
      </c>
      <c r="C21" s="20">
        <v>2222694.8499999996</v>
      </c>
      <c r="D21" s="25">
        <v>2283689.8699999996</v>
      </c>
      <c r="E21" s="20">
        <v>2240426.46</v>
      </c>
      <c r="F21" s="25"/>
      <c r="G21" s="20"/>
      <c r="H21" s="25"/>
      <c r="I21" s="20"/>
      <c r="J21" s="25"/>
      <c r="K21" s="20"/>
      <c r="L21" s="25"/>
      <c r="M21" s="20"/>
      <c r="N21" s="17">
        <f>SUM('Fluxo de Caixa'!$B21:$M21)</f>
        <v>9408239.3999999985</v>
      </c>
    </row>
    <row r="22" spans="1:14" ht="16.5" customHeight="1" x14ac:dyDescent="0.25">
      <c r="A22" s="9" t="s">
        <v>30</v>
      </c>
      <c r="B22" s="10">
        <v>1334414.7700000003</v>
      </c>
      <c r="C22" s="11">
        <v>1294484.6499999999</v>
      </c>
      <c r="D22" s="10">
        <v>1355762.94</v>
      </c>
      <c r="E22" s="11">
        <v>1312691.9999999998</v>
      </c>
      <c r="F22" s="10"/>
      <c r="G22" s="11"/>
      <c r="H22" s="10"/>
      <c r="I22" s="11"/>
      <c r="J22" s="10"/>
      <c r="K22" s="11"/>
      <c r="L22" s="10"/>
      <c r="M22" s="11"/>
      <c r="N22" s="17">
        <f>SUM('Fluxo de Caixa'!$B22:$M22)</f>
        <v>5297354.3599999994</v>
      </c>
    </row>
    <row r="23" spans="1:14" ht="16.5" customHeight="1" x14ac:dyDescent="0.25">
      <c r="A23" s="9" t="s">
        <v>32</v>
      </c>
      <c r="B23" s="10">
        <v>224685.69999999998</v>
      </c>
      <c r="C23" s="11">
        <v>167191.93</v>
      </c>
      <c r="D23" s="10">
        <v>177418.22</v>
      </c>
      <c r="E23" s="11">
        <v>180243.84</v>
      </c>
      <c r="F23" s="10"/>
      <c r="G23" s="11"/>
      <c r="H23" s="10"/>
      <c r="I23" s="11"/>
      <c r="J23" s="10"/>
      <c r="K23" s="11"/>
      <c r="L23" s="10"/>
      <c r="M23" s="11"/>
      <c r="N23" s="17">
        <f>SUM('Fluxo de Caixa'!$B23:$M23)</f>
        <v>749539.69</v>
      </c>
    </row>
    <row r="24" spans="1:14" ht="16.5" customHeight="1" x14ac:dyDescent="0.25">
      <c r="A24" s="9" t="s">
        <v>40</v>
      </c>
      <c r="B24" s="10">
        <v>0</v>
      </c>
      <c r="C24" s="11">
        <v>0</v>
      </c>
      <c r="D24" s="10">
        <v>0</v>
      </c>
      <c r="E24" s="11">
        <v>0</v>
      </c>
      <c r="F24" s="10"/>
      <c r="G24" s="11"/>
      <c r="H24" s="10"/>
      <c r="I24" s="11"/>
      <c r="J24" s="10"/>
      <c r="K24" s="11"/>
      <c r="L24" s="10"/>
      <c r="M24" s="11"/>
      <c r="N24" s="17">
        <f>SUM('Fluxo de Caixa'!$B24:$M24)</f>
        <v>0</v>
      </c>
    </row>
    <row r="25" spans="1:14" ht="16.5" customHeight="1" x14ac:dyDescent="0.25">
      <c r="A25" s="9" t="s">
        <v>31</v>
      </c>
      <c r="B25" s="10">
        <v>852497.58000000007</v>
      </c>
      <c r="C25" s="11">
        <v>461706.74</v>
      </c>
      <c r="D25" s="10">
        <v>435832.84</v>
      </c>
      <c r="E25" s="11">
        <v>450051.53</v>
      </c>
      <c r="F25" s="10"/>
      <c r="G25" s="11"/>
      <c r="H25" s="10"/>
      <c r="I25" s="11"/>
      <c r="J25" s="10"/>
      <c r="K25" s="11"/>
      <c r="L25" s="10"/>
      <c r="M25" s="11"/>
      <c r="N25" s="17">
        <f>SUM('Fluxo de Caixa'!$B25:$M25)</f>
        <v>2200088.6900000004</v>
      </c>
    </row>
    <row r="26" spans="1:14" ht="16.5" customHeight="1" x14ac:dyDescent="0.25">
      <c r="A26" s="9" t="s">
        <v>41</v>
      </c>
      <c r="B26" s="10">
        <v>8450.7199999999993</v>
      </c>
      <c r="C26" s="11">
        <v>5171.6900000000005</v>
      </c>
      <c r="D26" s="10">
        <v>54158.649999999994</v>
      </c>
      <c r="E26" s="11">
        <v>20886.57</v>
      </c>
      <c r="F26" s="10"/>
      <c r="G26" s="11"/>
      <c r="H26" s="10"/>
      <c r="I26" s="11"/>
      <c r="J26" s="10"/>
      <c r="K26" s="11"/>
      <c r="L26" s="10"/>
      <c r="M26" s="11"/>
      <c r="N26" s="17">
        <f>SUM('Fluxo de Caixa'!$B26:$M26)</f>
        <v>88667.63</v>
      </c>
    </row>
    <row r="27" spans="1:14" ht="16.5" customHeight="1" x14ac:dyDescent="0.25">
      <c r="A27" s="9" t="s">
        <v>25</v>
      </c>
      <c r="B27" s="10">
        <v>1329.77</v>
      </c>
      <c r="C27" s="11">
        <v>9867.0600000000013</v>
      </c>
      <c r="D27" s="10">
        <v>10394.469999999999</v>
      </c>
      <c r="E27" s="11">
        <v>1842.3700000000001</v>
      </c>
      <c r="F27" s="10"/>
      <c r="G27" s="11"/>
      <c r="H27" s="10"/>
      <c r="I27" s="11"/>
      <c r="J27" s="10"/>
      <c r="K27" s="11"/>
      <c r="L27" s="10"/>
      <c r="M27" s="11"/>
      <c r="N27" s="17">
        <f>SUM('Fluxo de Caixa'!$B27:$M27)</f>
        <v>23433.670000000002</v>
      </c>
    </row>
    <row r="28" spans="1:14" ht="16.5" customHeight="1" x14ac:dyDescent="0.25">
      <c r="A28" s="9" t="s">
        <v>26</v>
      </c>
      <c r="B28" s="10">
        <v>115632.54</v>
      </c>
      <c r="C28" s="11">
        <v>157209.28</v>
      </c>
      <c r="D28" s="10">
        <v>115956.87000000001</v>
      </c>
      <c r="E28" s="11">
        <v>118698.27</v>
      </c>
      <c r="F28" s="10"/>
      <c r="G28" s="11"/>
      <c r="H28" s="10"/>
      <c r="I28" s="11"/>
      <c r="J28" s="10"/>
      <c r="K28" s="11"/>
      <c r="L28" s="10"/>
      <c r="M28" s="11"/>
      <c r="N28" s="17">
        <f>SUM('Fluxo de Caixa'!$B28:$M28)</f>
        <v>507496.96000000002</v>
      </c>
    </row>
    <row r="29" spans="1:14" ht="16.5" customHeight="1" x14ac:dyDescent="0.25">
      <c r="A29" s="21" t="s">
        <v>42</v>
      </c>
      <c r="B29" s="10">
        <v>124417.14</v>
      </c>
      <c r="C29" s="11">
        <v>127063.5</v>
      </c>
      <c r="D29" s="10">
        <v>134165.88</v>
      </c>
      <c r="E29" s="11">
        <v>156011.88</v>
      </c>
      <c r="F29" s="10"/>
      <c r="G29" s="11"/>
      <c r="H29" s="10"/>
      <c r="I29" s="11"/>
      <c r="J29" s="10"/>
      <c r="K29" s="11"/>
      <c r="L29" s="10"/>
      <c r="M29" s="11"/>
      <c r="N29" s="17">
        <f>SUM('Fluxo de Caixa'!$B29:$M29)</f>
        <v>541658.4</v>
      </c>
    </row>
    <row r="30" spans="1:14" ht="16.5" customHeight="1" x14ac:dyDescent="0.25">
      <c r="A30" s="21" t="s">
        <v>71</v>
      </c>
      <c r="B30" s="18">
        <v>0</v>
      </c>
      <c r="C30" s="11">
        <v>0</v>
      </c>
      <c r="D30" s="10">
        <v>0</v>
      </c>
      <c r="E30" s="11">
        <v>0</v>
      </c>
      <c r="F30" s="10"/>
      <c r="G30" s="11"/>
      <c r="H30" s="10"/>
      <c r="I30" s="11"/>
      <c r="J30" s="10"/>
      <c r="K30" s="11"/>
      <c r="L30" s="10"/>
      <c r="M30" s="20"/>
      <c r="N30" s="17">
        <f>SUM('Fluxo de Caixa'!$B30:$M30)</f>
        <v>0</v>
      </c>
    </row>
    <row r="31" spans="1:14" ht="16.5" customHeight="1" x14ac:dyDescent="0.25">
      <c r="A31" s="21" t="s">
        <v>72</v>
      </c>
      <c r="B31" s="18">
        <v>0</v>
      </c>
      <c r="C31" s="11">
        <v>0</v>
      </c>
      <c r="D31" s="10">
        <v>0</v>
      </c>
      <c r="E31" s="11">
        <v>0</v>
      </c>
      <c r="F31" s="10"/>
      <c r="G31" s="11"/>
      <c r="H31" s="10"/>
      <c r="I31" s="11"/>
      <c r="J31" s="10"/>
      <c r="K31" s="11"/>
      <c r="L31" s="10"/>
      <c r="M31" s="20"/>
      <c r="N31" s="17">
        <f>SUM('Fluxo de Caixa'!$B31:$M31)</f>
        <v>0</v>
      </c>
    </row>
    <row r="32" spans="1:14" s="26" customFormat="1" ht="16.5" customHeight="1" x14ac:dyDescent="0.25">
      <c r="A32" s="22" t="s">
        <v>28</v>
      </c>
      <c r="B32" s="25">
        <v>721742.3600000001</v>
      </c>
      <c r="C32" s="20">
        <v>775091</v>
      </c>
      <c r="D32" s="25">
        <v>605499.57999999996</v>
      </c>
      <c r="E32" s="20">
        <v>791014.24000000011</v>
      </c>
      <c r="F32" s="25"/>
      <c r="G32" s="20"/>
      <c r="H32" s="25"/>
      <c r="I32" s="20"/>
      <c r="J32" s="25"/>
      <c r="K32" s="20"/>
      <c r="L32" s="25"/>
      <c r="M32" s="20"/>
      <c r="N32" s="17">
        <f>SUM('Fluxo de Caixa'!$B32:$M32)</f>
        <v>2893347.18</v>
      </c>
    </row>
    <row r="33" spans="1:14" s="26" customFormat="1" ht="16.5" customHeight="1" x14ac:dyDescent="0.25">
      <c r="A33" s="22" t="s">
        <v>33</v>
      </c>
      <c r="B33" s="25">
        <v>524941.16000000015</v>
      </c>
      <c r="C33" s="20">
        <v>532603.37</v>
      </c>
      <c r="D33" s="25">
        <v>459920.23999999993</v>
      </c>
      <c r="E33" s="20">
        <v>531664.4800000001</v>
      </c>
      <c r="F33" s="25"/>
      <c r="G33" s="20"/>
      <c r="H33" s="25"/>
      <c r="I33" s="20"/>
      <c r="J33" s="25"/>
      <c r="K33" s="20"/>
      <c r="L33" s="25"/>
      <c r="M33" s="20"/>
      <c r="N33" s="17">
        <f>SUM('Fluxo de Caixa'!$B33:$M33)</f>
        <v>2049129.2500000005</v>
      </c>
    </row>
    <row r="34" spans="1:14" ht="16.5" customHeight="1" x14ac:dyDescent="0.25">
      <c r="A34" s="9" t="s">
        <v>34</v>
      </c>
      <c r="B34" s="10">
        <v>524426.8600000001</v>
      </c>
      <c r="C34" s="11">
        <v>532603.37</v>
      </c>
      <c r="D34" s="10">
        <v>459920.23999999993</v>
      </c>
      <c r="E34" s="11">
        <v>531664.4800000001</v>
      </c>
      <c r="F34" s="10"/>
      <c r="G34" s="11"/>
      <c r="H34" s="10"/>
      <c r="I34" s="11"/>
      <c r="J34" s="10"/>
      <c r="K34" s="11"/>
      <c r="L34" s="10"/>
      <c r="M34" s="11"/>
      <c r="N34" s="17">
        <f>SUM('Fluxo de Caixa'!$B34:$M34)</f>
        <v>2048614.9500000002</v>
      </c>
    </row>
    <row r="35" spans="1:14" ht="16.5" customHeight="1" x14ac:dyDescent="0.25">
      <c r="A35" s="9" t="s">
        <v>35</v>
      </c>
      <c r="B35" s="10">
        <v>514.29999999999995</v>
      </c>
      <c r="C35" s="11">
        <v>0</v>
      </c>
      <c r="D35" s="10">
        <v>0</v>
      </c>
      <c r="E35" s="11">
        <v>0</v>
      </c>
      <c r="F35" s="10"/>
      <c r="G35" s="11"/>
      <c r="H35" s="10"/>
      <c r="I35" s="11"/>
      <c r="J35" s="10"/>
      <c r="K35" s="11"/>
      <c r="L35" s="10"/>
      <c r="M35" s="11"/>
      <c r="N35" s="17">
        <f>SUM('Fluxo de Caixa'!$B35:$M35)</f>
        <v>514.29999999999995</v>
      </c>
    </row>
    <row r="36" spans="1:14" ht="16.5" customHeight="1" x14ac:dyDescent="0.25">
      <c r="A36" s="9" t="s">
        <v>36</v>
      </c>
      <c r="B36" s="10">
        <v>196801.19999999998</v>
      </c>
      <c r="C36" s="11">
        <v>242487.63000000003</v>
      </c>
      <c r="D36" s="10">
        <v>145579.34</v>
      </c>
      <c r="E36" s="11">
        <v>259349.76000000001</v>
      </c>
      <c r="F36" s="10"/>
      <c r="G36" s="11"/>
      <c r="H36" s="10"/>
      <c r="I36" s="11"/>
      <c r="J36" s="10"/>
      <c r="K36" s="11"/>
      <c r="L36" s="10"/>
      <c r="M36" s="11"/>
      <c r="N36" s="17">
        <f>SUM('Fluxo de Caixa'!$B36:$M36)</f>
        <v>844217.93</v>
      </c>
    </row>
    <row r="37" spans="1:14" s="26" customFormat="1" ht="16.5" customHeight="1" x14ac:dyDescent="0.25">
      <c r="A37" s="22" t="s">
        <v>15</v>
      </c>
      <c r="B37" s="25">
        <v>431735.04000000015</v>
      </c>
      <c r="C37" s="20">
        <v>421057.44000000006</v>
      </c>
      <c r="D37" s="25">
        <v>491805.28999999986</v>
      </c>
      <c r="E37" s="20">
        <v>772277.93999999971</v>
      </c>
      <c r="F37" s="25"/>
      <c r="G37" s="20"/>
      <c r="H37" s="25"/>
      <c r="I37" s="20"/>
      <c r="J37" s="25"/>
      <c r="K37" s="20"/>
      <c r="L37" s="25"/>
      <c r="M37" s="20"/>
      <c r="N37" s="17">
        <f>SUM('Fluxo de Caixa'!$B37:$M37)</f>
        <v>2116875.71</v>
      </c>
    </row>
    <row r="38" spans="1:14" ht="16.5" customHeight="1" x14ac:dyDescent="0.25">
      <c r="A38" s="9" t="s">
        <v>43</v>
      </c>
      <c r="B38" s="10">
        <v>199879.80000000008</v>
      </c>
      <c r="C38" s="11">
        <v>222455.19000000003</v>
      </c>
      <c r="D38" s="10">
        <v>188088.07</v>
      </c>
      <c r="E38" s="11">
        <v>343863.12999999989</v>
      </c>
      <c r="F38" s="10"/>
      <c r="G38" s="11"/>
      <c r="H38" s="10"/>
      <c r="I38" s="11"/>
      <c r="J38" s="10"/>
      <c r="K38" s="11"/>
      <c r="L38" s="10"/>
      <c r="M38" s="11"/>
      <c r="N38" s="17">
        <f>SUM('Fluxo de Caixa'!$B38:$M38)</f>
        <v>954286.19</v>
      </c>
    </row>
    <row r="39" spans="1:14" ht="16.5" customHeight="1" x14ac:dyDescent="0.25">
      <c r="A39" s="9" t="s">
        <v>44</v>
      </c>
      <c r="B39" s="10">
        <v>0</v>
      </c>
      <c r="C39" s="11">
        <v>0</v>
      </c>
      <c r="D39" s="10">
        <v>0</v>
      </c>
      <c r="E39" s="11">
        <v>0</v>
      </c>
      <c r="F39" s="10"/>
      <c r="G39" s="11"/>
      <c r="H39" s="10"/>
      <c r="I39" s="11"/>
      <c r="J39" s="10"/>
      <c r="K39" s="11"/>
      <c r="L39" s="10"/>
      <c r="M39" s="11"/>
      <c r="N39" s="17">
        <f>SUM('Fluxo de Caixa'!$B39:$M39)</f>
        <v>0</v>
      </c>
    </row>
    <row r="40" spans="1:14" ht="16.5" customHeight="1" x14ac:dyDescent="0.25">
      <c r="A40" s="9" t="s">
        <v>45</v>
      </c>
      <c r="B40" s="10">
        <v>231855.24000000011</v>
      </c>
      <c r="C40" s="11">
        <v>198602.25000000003</v>
      </c>
      <c r="D40" s="10">
        <v>303717.21999999986</v>
      </c>
      <c r="E40" s="11">
        <v>428414.80999999982</v>
      </c>
      <c r="F40" s="10"/>
      <c r="G40" s="11"/>
      <c r="H40" s="10"/>
      <c r="I40" s="11"/>
      <c r="J40" s="10"/>
      <c r="K40" s="11"/>
      <c r="L40" s="10"/>
      <c r="M40" s="11"/>
      <c r="N40" s="17">
        <f>SUM('Fluxo de Caixa'!$B40:$M40)</f>
        <v>1162589.5199999998</v>
      </c>
    </row>
    <row r="41" spans="1:14" s="26" customFormat="1" ht="16.5" customHeight="1" x14ac:dyDescent="0.25">
      <c r="A41" s="22" t="s">
        <v>46</v>
      </c>
      <c r="B41" s="25">
        <v>0</v>
      </c>
      <c r="C41" s="20">
        <v>1152.6000000000001</v>
      </c>
      <c r="D41" s="25">
        <v>27785.72</v>
      </c>
      <c r="E41" s="20">
        <v>43926.18</v>
      </c>
      <c r="F41" s="25"/>
      <c r="G41" s="20"/>
      <c r="H41" s="25"/>
      <c r="I41" s="20"/>
      <c r="J41" s="25"/>
      <c r="K41" s="20"/>
      <c r="L41" s="25"/>
      <c r="M41" s="20"/>
      <c r="N41" s="17">
        <f>SUM('Fluxo de Caixa'!$B41:$M41)</f>
        <v>72864.5</v>
      </c>
    </row>
    <row r="42" spans="1:14" ht="16.5" customHeight="1" x14ac:dyDescent="0.25">
      <c r="A42" s="9" t="s">
        <v>47</v>
      </c>
      <c r="B42" s="10">
        <v>0</v>
      </c>
      <c r="C42" s="11">
        <v>0</v>
      </c>
      <c r="D42" s="10">
        <v>27785.72</v>
      </c>
      <c r="E42" s="11">
        <v>43926.18</v>
      </c>
      <c r="F42" s="10"/>
      <c r="G42" s="11"/>
      <c r="H42" s="10"/>
      <c r="I42" s="11"/>
      <c r="J42" s="10"/>
      <c r="K42" s="11"/>
      <c r="L42" s="10"/>
      <c r="M42" s="11"/>
      <c r="N42" s="17">
        <f>SUM('Fluxo de Caixa'!$B42:$M42)</f>
        <v>71711.899999999994</v>
      </c>
    </row>
    <row r="43" spans="1:14" ht="16.5" customHeight="1" x14ac:dyDescent="0.25">
      <c r="A43" s="9" t="s">
        <v>48</v>
      </c>
      <c r="B43" s="10">
        <v>0</v>
      </c>
      <c r="C43" s="11">
        <v>1152.6000000000001</v>
      </c>
      <c r="D43" s="10">
        <v>0</v>
      </c>
      <c r="E43" s="11">
        <v>0</v>
      </c>
      <c r="F43" s="10"/>
      <c r="G43" s="11"/>
      <c r="H43" s="10"/>
      <c r="I43" s="11"/>
      <c r="J43" s="10"/>
      <c r="K43" s="11"/>
      <c r="L43" s="10"/>
      <c r="M43" s="11"/>
      <c r="N43" s="17">
        <f>SUM('Fluxo de Caixa'!$B43:$M43)</f>
        <v>1152.6000000000001</v>
      </c>
    </row>
    <row r="44" spans="1:14" ht="16.5" customHeight="1" x14ac:dyDescent="0.25">
      <c r="A44" s="9" t="s">
        <v>49</v>
      </c>
      <c r="B44" s="10">
        <v>0</v>
      </c>
      <c r="C44" s="11">
        <v>0</v>
      </c>
      <c r="D44" s="10">
        <v>0</v>
      </c>
      <c r="E44" s="11">
        <v>0</v>
      </c>
      <c r="F44" s="10"/>
      <c r="G44" s="11"/>
      <c r="H44" s="10"/>
      <c r="I44" s="11"/>
      <c r="J44" s="10"/>
      <c r="K44" s="11"/>
      <c r="L44" s="10"/>
      <c r="M44" s="11"/>
      <c r="N44" s="17">
        <f>SUM('Fluxo de Caixa'!$B44:$M44)</f>
        <v>0</v>
      </c>
    </row>
    <row r="45" spans="1:14" ht="16.5" customHeight="1" x14ac:dyDescent="0.25">
      <c r="A45" s="9" t="s">
        <v>50</v>
      </c>
      <c r="B45" s="10">
        <v>115264.06</v>
      </c>
      <c r="C45" s="11">
        <v>110095.49</v>
      </c>
      <c r="D45" s="10">
        <v>105599.99</v>
      </c>
      <c r="E45" s="11">
        <v>102548.17000000001</v>
      </c>
      <c r="F45" s="10"/>
      <c r="G45" s="11"/>
      <c r="H45" s="10"/>
      <c r="I45" s="11"/>
      <c r="J45" s="10"/>
      <c r="K45" s="11"/>
      <c r="L45" s="10"/>
      <c r="M45" s="11"/>
      <c r="N45" s="17">
        <f>SUM('Fluxo de Caixa'!$B45:$M45)</f>
        <v>433507.70999999996</v>
      </c>
    </row>
    <row r="46" spans="1:14" ht="16.5" customHeight="1" x14ac:dyDescent="0.25">
      <c r="A46" s="9" t="s">
        <v>51</v>
      </c>
      <c r="B46" s="10">
        <v>0</v>
      </c>
      <c r="C46" s="11">
        <v>0</v>
      </c>
      <c r="D46" s="10">
        <v>0</v>
      </c>
      <c r="E46" s="11">
        <v>0</v>
      </c>
      <c r="F46" s="10"/>
      <c r="G46" s="11"/>
      <c r="H46" s="10"/>
      <c r="I46" s="11"/>
      <c r="J46" s="10"/>
      <c r="K46" s="11"/>
      <c r="L46" s="10"/>
      <c r="M46" s="11"/>
      <c r="N46" s="17">
        <f>SUM('Fluxo de Caixa'!$B46:$M46)</f>
        <v>0</v>
      </c>
    </row>
    <row r="47" spans="1:14" ht="16.5" customHeight="1" x14ac:dyDescent="0.25">
      <c r="A47" s="21" t="s">
        <v>18</v>
      </c>
      <c r="B47" s="10">
        <v>9.3000000000000007</v>
      </c>
      <c r="C47" s="11">
        <v>0</v>
      </c>
      <c r="D47" s="10">
        <v>0</v>
      </c>
      <c r="E47" s="11">
        <v>0</v>
      </c>
      <c r="F47" s="10"/>
      <c r="G47" s="11"/>
      <c r="H47" s="10"/>
      <c r="I47" s="11"/>
      <c r="J47" s="10"/>
      <c r="K47" s="11"/>
      <c r="L47" s="10"/>
      <c r="M47" s="11"/>
      <c r="N47" s="17">
        <f>SUM('Fluxo de Caixa'!$B47:$M47)</f>
        <v>9.3000000000000007</v>
      </c>
    </row>
    <row r="48" spans="1:14" ht="16.5" customHeight="1" x14ac:dyDescent="0.25">
      <c r="A48" s="21" t="s">
        <v>16</v>
      </c>
      <c r="B48" s="10">
        <v>3249.18</v>
      </c>
      <c r="C48" s="11">
        <v>338.18</v>
      </c>
      <c r="D48" s="10">
        <v>338.18</v>
      </c>
      <c r="E48" s="11">
        <v>338.18</v>
      </c>
      <c r="F48" s="10"/>
      <c r="G48" s="11"/>
      <c r="H48" s="10"/>
      <c r="I48" s="11"/>
      <c r="J48" s="10"/>
      <c r="K48" s="11"/>
      <c r="L48" s="10"/>
      <c r="M48" s="11"/>
      <c r="N48" s="17">
        <f>SUM('Fluxo de Caixa'!$B48:$M48)</f>
        <v>4263.7199999999993</v>
      </c>
    </row>
    <row r="49" spans="1:16" ht="16.5" customHeight="1" x14ac:dyDescent="0.25">
      <c r="A49" s="21" t="s">
        <v>17</v>
      </c>
      <c r="B49" s="10">
        <v>72442</v>
      </c>
      <c r="C49" s="11">
        <v>17071.88</v>
      </c>
      <c r="D49" s="10">
        <v>1040</v>
      </c>
      <c r="E49" s="11">
        <v>5053.87</v>
      </c>
      <c r="F49" s="10"/>
      <c r="G49" s="11"/>
      <c r="H49" s="10"/>
      <c r="I49" s="11"/>
      <c r="J49" s="10"/>
      <c r="K49" s="11"/>
      <c r="L49" s="10"/>
      <c r="M49" s="11"/>
      <c r="N49" s="17">
        <f>SUM('Fluxo de Caixa'!$B49:$M49)</f>
        <v>95607.75</v>
      </c>
    </row>
    <row r="50" spans="1:16" ht="16.5" customHeight="1" x14ac:dyDescent="0.25">
      <c r="A50" s="21" t="s">
        <v>52</v>
      </c>
      <c r="B50" s="10">
        <v>84507.099999999991</v>
      </c>
      <c r="C50" s="11">
        <v>102008.60000000002</v>
      </c>
      <c r="D50" s="10">
        <v>90819.28</v>
      </c>
      <c r="E50" s="11">
        <v>101878.04000000001</v>
      </c>
      <c r="F50" s="10"/>
      <c r="G50" s="11"/>
      <c r="H50" s="10"/>
      <c r="I50" s="11"/>
      <c r="J50" s="10"/>
      <c r="K50" s="11"/>
      <c r="L50" s="10"/>
      <c r="M50" s="11"/>
      <c r="N50" s="17">
        <f>SUM('Fluxo de Caixa'!$B50:$M50)</f>
        <v>379213.02</v>
      </c>
    </row>
    <row r="51" spans="1:16" ht="16.5" customHeight="1" x14ac:dyDescent="0.25">
      <c r="A51" s="21" t="s">
        <v>53</v>
      </c>
      <c r="B51" s="10">
        <v>0</v>
      </c>
      <c r="C51" s="11">
        <v>0</v>
      </c>
      <c r="D51" s="10">
        <v>0</v>
      </c>
      <c r="E51" s="11">
        <v>0</v>
      </c>
      <c r="F51" s="10"/>
      <c r="G51" s="11"/>
      <c r="H51" s="10"/>
      <c r="I51" s="11"/>
      <c r="J51" s="10"/>
      <c r="K51" s="11"/>
      <c r="L51" s="10"/>
      <c r="M51" s="11"/>
      <c r="N51" s="17">
        <f>SUM('Fluxo de Caixa'!$B51:$M51)</f>
        <v>0</v>
      </c>
    </row>
    <row r="52" spans="1:16" s="26" customFormat="1" ht="16.5" customHeight="1" x14ac:dyDescent="0.25">
      <c r="A52" s="22" t="s">
        <v>54</v>
      </c>
      <c r="B52" s="25">
        <v>4090377.2600000012</v>
      </c>
      <c r="C52" s="20">
        <v>3649510.04</v>
      </c>
      <c r="D52" s="25">
        <v>3606577.91</v>
      </c>
      <c r="E52" s="20">
        <v>4057463.08</v>
      </c>
      <c r="F52" s="25"/>
      <c r="G52" s="20"/>
      <c r="H52" s="25"/>
      <c r="I52" s="20"/>
      <c r="J52" s="25"/>
      <c r="K52" s="20"/>
      <c r="L52" s="25"/>
      <c r="M52" s="20"/>
      <c r="N52" s="17">
        <f>SUM('Fluxo de Caixa'!$B52:$M52)</f>
        <v>15403928.290000001</v>
      </c>
    </row>
    <row r="53" spans="1:16" s="26" customFormat="1" ht="16.5" customHeight="1" x14ac:dyDescent="0.25">
      <c r="A53" s="22" t="s">
        <v>55</v>
      </c>
      <c r="B53" s="25">
        <v>-116945.92000000132</v>
      </c>
      <c r="C53" s="20">
        <v>315149.1799999997</v>
      </c>
      <c r="D53" s="25">
        <v>376357.91999999993</v>
      </c>
      <c r="E53" s="20">
        <v>115611.69999999972</v>
      </c>
      <c r="F53" s="25"/>
      <c r="G53" s="20"/>
      <c r="H53" s="25"/>
      <c r="I53" s="20"/>
      <c r="J53" s="25"/>
      <c r="K53" s="20"/>
      <c r="L53" s="25"/>
      <c r="M53" s="20"/>
      <c r="N53" s="17">
        <f>SUM('Fluxo de Caixa'!$B53:$M53)</f>
        <v>690172.87999999803</v>
      </c>
    </row>
    <row r="54" spans="1:16" s="26" customFormat="1" ht="24.95" customHeight="1" thickBot="1" x14ac:dyDescent="0.3">
      <c r="A54" s="28" t="s">
        <v>56</v>
      </c>
      <c r="B54" s="29">
        <v>4949208.089999998</v>
      </c>
      <c r="C54" s="30">
        <v>5264357.2699999986</v>
      </c>
      <c r="D54" s="29">
        <v>5640715.1899999976</v>
      </c>
      <c r="E54" s="30">
        <v>5756326.8899999969</v>
      </c>
      <c r="F54" s="29"/>
      <c r="G54" s="30"/>
      <c r="H54" s="29"/>
      <c r="I54" s="30"/>
      <c r="J54" s="29"/>
      <c r="K54" s="30"/>
      <c r="L54" s="29"/>
      <c r="M54" s="30"/>
      <c r="N54" s="31"/>
      <c r="P54" s="32"/>
    </row>
    <row r="55" spans="1:16" ht="15.75" thickBot="1" x14ac:dyDescent="0.3">
      <c r="B55" s="33"/>
      <c r="C55" s="34"/>
      <c r="D55" s="35"/>
      <c r="E55" s="35"/>
      <c r="I55" s="35"/>
      <c r="J55" s="35"/>
      <c r="K55" s="35"/>
      <c r="L55" s="35"/>
      <c r="N55" s="57"/>
      <c r="P55" s="33"/>
    </row>
    <row r="56" spans="1:16" ht="30" customHeight="1" x14ac:dyDescent="0.25">
      <c r="A56" s="83" t="s">
        <v>73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7"/>
      <c r="N56" s="38"/>
    </row>
    <row r="57" spans="1:16" s="43" customFormat="1" x14ac:dyDescent="0.25">
      <c r="A57" s="39" t="s">
        <v>19</v>
      </c>
      <c r="B57" s="40" t="s">
        <v>6</v>
      </c>
      <c r="C57" s="41" t="s">
        <v>7</v>
      </c>
      <c r="D57" s="40" t="s">
        <v>8</v>
      </c>
      <c r="E57" s="41" t="s">
        <v>9</v>
      </c>
      <c r="F57" s="40" t="s">
        <v>10</v>
      </c>
      <c r="G57" s="41" t="s">
        <v>23</v>
      </c>
      <c r="H57" s="40" t="s">
        <v>24</v>
      </c>
      <c r="I57" s="41" t="s">
        <v>0</v>
      </c>
      <c r="J57" s="40" t="s">
        <v>1</v>
      </c>
      <c r="K57" s="41" t="s">
        <v>3</v>
      </c>
      <c r="L57" s="40" t="s">
        <v>4</v>
      </c>
      <c r="M57" s="42" t="s">
        <v>5</v>
      </c>
    </row>
    <row r="58" spans="1:16" x14ac:dyDescent="0.25">
      <c r="A58" s="44" t="s">
        <v>21</v>
      </c>
      <c r="B58" s="45">
        <v>1993.78</v>
      </c>
      <c r="C58" s="46">
        <v>2002.18</v>
      </c>
      <c r="D58" s="45">
        <v>2000</v>
      </c>
      <c r="E58" s="46">
        <v>3488.72</v>
      </c>
      <c r="F58" s="45"/>
      <c r="G58" s="46"/>
      <c r="H58" s="45"/>
      <c r="I58" s="46"/>
      <c r="J58" s="47"/>
      <c r="K58" s="46"/>
      <c r="L58" s="48"/>
      <c r="M58" s="49"/>
      <c r="N58" s="79"/>
    </row>
    <row r="59" spans="1:16" x14ac:dyDescent="0.25">
      <c r="A59" s="44" t="s">
        <v>22</v>
      </c>
      <c r="B59" s="45">
        <v>4947214.3100000005</v>
      </c>
      <c r="C59" s="46">
        <v>5262355.09</v>
      </c>
      <c r="D59" s="45">
        <v>5638715.1900000004</v>
      </c>
      <c r="E59" s="46">
        <v>5752838.1699999999</v>
      </c>
      <c r="F59" s="45"/>
      <c r="G59" s="46"/>
      <c r="H59" s="45"/>
      <c r="I59" s="46"/>
      <c r="J59" s="47"/>
      <c r="K59" s="46"/>
      <c r="L59" s="48"/>
      <c r="M59" s="49"/>
      <c r="N59" s="79"/>
    </row>
    <row r="60" spans="1:16" ht="16.5" customHeight="1" x14ac:dyDescent="0.25">
      <c r="A60" s="44" t="s">
        <v>57</v>
      </c>
      <c r="B60" s="45">
        <v>0</v>
      </c>
      <c r="C60" s="46">
        <v>0</v>
      </c>
      <c r="D60" s="45">
        <v>0</v>
      </c>
      <c r="E60" s="46">
        <v>0</v>
      </c>
      <c r="F60" s="45"/>
      <c r="G60" s="46"/>
      <c r="H60" s="45"/>
      <c r="I60" s="46"/>
      <c r="J60" s="50"/>
      <c r="K60" s="46"/>
      <c r="L60" s="45"/>
      <c r="M60" s="49"/>
    </row>
    <row r="61" spans="1:16" s="43" customFormat="1" ht="16.5" customHeight="1" thickBot="1" x14ac:dyDescent="0.3">
      <c r="A61" s="51" t="s">
        <v>2</v>
      </c>
      <c r="B61" s="52">
        <f>SUM(B58:B60)</f>
        <v>4949208.0900000008</v>
      </c>
      <c r="C61" s="53">
        <f t="shared" ref="C61:M61" si="0">SUM(C58:C60)</f>
        <v>5264357.2699999996</v>
      </c>
      <c r="D61" s="52">
        <f t="shared" si="0"/>
        <v>5640715.1900000004</v>
      </c>
      <c r="E61" s="53">
        <f t="shared" si="0"/>
        <v>5756326.8899999997</v>
      </c>
      <c r="F61" s="52">
        <f t="shared" si="0"/>
        <v>0</v>
      </c>
      <c r="G61" s="53">
        <f t="shared" si="0"/>
        <v>0</v>
      </c>
      <c r="H61" s="52">
        <f t="shared" si="0"/>
        <v>0</v>
      </c>
      <c r="I61" s="53">
        <f t="shared" si="0"/>
        <v>0</v>
      </c>
      <c r="J61" s="52">
        <f t="shared" si="0"/>
        <v>0</v>
      </c>
      <c r="K61" s="53">
        <f t="shared" si="0"/>
        <v>0</v>
      </c>
      <c r="L61" s="52">
        <f t="shared" si="0"/>
        <v>0</v>
      </c>
      <c r="M61" s="54">
        <f t="shared" si="0"/>
        <v>0</v>
      </c>
    </row>
    <row r="62" spans="1:16" ht="15.75" thickBot="1" x14ac:dyDescent="0.3">
      <c r="A62" s="55"/>
      <c r="B62" s="56"/>
      <c r="C62" s="56"/>
      <c r="D62" s="57"/>
      <c r="E62" s="57"/>
      <c r="F62" s="56"/>
      <c r="G62" s="57"/>
      <c r="H62" s="56"/>
      <c r="I62" s="57"/>
      <c r="J62" s="56"/>
      <c r="K62" s="56"/>
      <c r="L62" s="57"/>
      <c r="M62" s="57"/>
      <c r="N62" s="80"/>
    </row>
    <row r="63" spans="1:16" ht="24.95" customHeight="1" x14ac:dyDescent="0.25">
      <c r="A63" s="84" t="s">
        <v>58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9"/>
    </row>
    <row r="64" spans="1:16" s="43" customFormat="1" x14ac:dyDescent="0.25">
      <c r="A64" s="39" t="s">
        <v>19</v>
      </c>
      <c r="B64" s="40" t="s">
        <v>6</v>
      </c>
      <c r="C64" s="41" t="s">
        <v>7</v>
      </c>
      <c r="D64" s="40" t="s">
        <v>8</v>
      </c>
      <c r="E64" s="41" t="s">
        <v>9</v>
      </c>
      <c r="F64" s="40" t="s">
        <v>10</v>
      </c>
      <c r="G64" s="41" t="s">
        <v>23</v>
      </c>
      <c r="H64" s="40" t="s">
        <v>24</v>
      </c>
      <c r="I64" s="41" t="s">
        <v>0</v>
      </c>
      <c r="J64" s="40" t="s">
        <v>1</v>
      </c>
      <c r="K64" s="41" t="s">
        <v>3</v>
      </c>
      <c r="L64" s="40" t="s">
        <v>4</v>
      </c>
      <c r="M64" s="42" t="s">
        <v>5</v>
      </c>
    </row>
    <row r="65" spans="1:14" x14ac:dyDescent="0.25">
      <c r="A65" s="44" t="s">
        <v>17</v>
      </c>
      <c r="B65" s="63">
        <v>1857972.24</v>
      </c>
      <c r="C65" s="64">
        <v>1853680.16</v>
      </c>
      <c r="D65" s="63">
        <v>1839414.28</v>
      </c>
      <c r="E65" s="64">
        <v>1890160.91</v>
      </c>
      <c r="F65" s="63"/>
      <c r="G65" s="64"/>
      <c r="H65" s="63"/>
      <c r="I65" s="64"/>
      <c r="J65" s="47"/>
      <c r="K65" s="64"/>
      <c r="L65" s="63"/>
      <c r="M65" s="65"/>
    </row>
    <row r="66" spans="1:14" x14ac:dyDescent="0.25">
      <c r="A66" s="44" t="s">
        <v>29</v>
      </c>
      <c r="B66" s="66">
        <v>3091235.85</v>
      </c>
      <c r="C66" s="64">
        <v>3410677.1100000003</v>
      </c>
      <c r="D66" s="66">
        <v>3801300.91</v>
      </c>
      <c r="E66" s="64">
        <v>3866165.98</v>
      </c>
      <c r="F66" s="66"/>
      <c r="G66" s="64"/>
      <c r="H66" s="66"/>
      <c r="I66" s="64"/>
      <c r="J66" s="47"/>
      <c r="K66" s="64"/>
      <c r="L66" s="66"/>
      <c r="M66" s="65"/>
    </row>
    <row r="67" spans="1:14" s="3" customFormat="1" ht="15.75" thickBot="1" x14ac:dyDescent="0.3">
      <c r="A67" s="67" t="s">
        <v>2</v>
      </c>
      <c r="B67" s="68">
        <f>SUM(B65:B66)</f>
        <v>4949208.09</v>
      </c>
      <c r="C67" s="53">
        <f t="shared" ref="C67:M67" si="1">SUM(C65:C66)</f>
        <v>5264357.2700000005</v>
      </c>
      <c r="D67" s="68">
        <f t="shared" si="1"/>
        <v>5640715.1900000004</v>
      </c>
      <c r="E67" s="53">
        <f t="shared" si="1"/>
        <v>5756326.8899999997</v>
      </c>
      <c r="F67" s="68">
        <f t="shared" si="1"/>
        <v>0</v>
      </c>
      <c r="G67" s="53">
        <f t="shared" si="1"/>
        <v>0</v>
      </c>
      <c r="H67" s="68">
        <f t="shared" si="1"/>
        <v>0</v>
      </c>
      <c r="I67" s="53">
        <f t="shared" si="1"/>
        <v>0</v>
      </c>
      <c r="J67" s="68">
        <f t="shared" si="1"/>
        <v>0</v>
      </c>
      <c r="K67" s="53">
        <f t="shared" si="1"/>
        <v>0</v>
      </c>
      <c r="L67" s="68">
        <f t="shared" si="1"/>
        <v>0</v>
      </c>
      <c r="M67" s="54">
        <f t="shared" si="1"/>
        <v>0</v>
      </c>
      <c r="N67" s="43"/>
    </row>
    <row r="68" spans="1:14" ht="15.75" thickBot="1" x14ac:dyDescent="0.3">
      <c r="A68" s="69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1:14" ht="24.95" customHeight="1" x14ac:dyDescent="0.25">
      <c r="A69" s="83" t="s">
        <v>76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9"/>
    </row>
    <row r="70" spans="1:14" s="43" customFormat="1" x14ac:dyDescent="0.25">
      <c r="A70" s="39" t="s">
        <v>19</v>
      </c>
      <c r="B70" s="60" t="s">
        <v>6</v>
      </c>
      <c r="C70" s="61" t="s">
        <v>7</v>
      </c>
      <c r="D70" s="60" t="s">
        <v>8</v>
      </c>
      <c r="E70" s="61" t="s">
        <v>9</v>
      </c>
      <c r="F70" s="60" t="s">
        <v>10</v>
      </c>
      <c r="G70" s="61" t="s">
        <v>23</v>
      </c>
      <c r="H70" s="60" t="s">
        <v>24</v>
      </c>
      <c r="I70" s="61" t="s">
        <v>0</v>
      </c>
      <c r="J70" s="60" t="s">
        <v>1</v>
      </c>
      <c r="K70" s="61" t="s">
        <v>3</v>
      </c>
      <c r="L70" s="60" t="s">
        <v>4</v>
      </c>
      <c r="M70" s="62" t="s">
        <v>5</v>
      </c>
    </row>
    <row r="71" spans="1:14" x14ac:dyDescent="0.25">
      <c r="A71" s="44" t="s">
        <v>77</v>
      </c>
      <c r="B71" s="66">
        <v>0</v>
      </c>
      <c r="C71" s="85">
        <v>0</v>
      </c>
      <c r="D71" s="66">
        <v>0</v>
      </c>
      <c r="E71" s="85">
        <v>0</v>
      </c>
      <c r="F71" s="66">
        <v>0</v>
      </c>
      <c r="G71" s="85">
        <v>0</v>
      </c>
      <c r="H71" s="66">
        <v>0</v>
      </c>
      <c r="I71" s="85">
        <v>0</v>
      </c>
      <c r="J71" s="47">
        <v>0</v>
      </c>
      <c r="K71" s="85">
        <v>0</v>
      </c>
      <c r="L71" s="66">
        <v>0</v>
      </c>
      <c r="M71" s="86">
        <v>0</v>
      </c>
    </row>
    <row r="72" spans="1:14" x14ac:dyDescent="0.25">
      <c r="A72" s="44" t="s">
        <v>78</v>
      </c>
      <c r="B72" s="66">
        <v>0</v>
      </c>
      <c r="C72" s="85">
        <v>0</v>
      </c>
      <c r="D72" s="66">
        <v>0</v>
      </c>
      <c r="E72" s="85">
        <v>0</v>
      </c>
      <c r="F72" s="66">
        <v>0</v>
      </c>
      <c r="G72" s="85">
        <v>0</v>
      </c>
      <c r="H72" s="66">
        <v>0</v>
      </c>
      <c r="I72" s="85">
        <v>0</v>
      </c>
      <c r="J72" s="47">
        <v>0</v>
      </c>
      <c r="K72" s="85">
        <v>0</v>
      </c>
      <c r="L72" s="66">
        <v>0</v>
      </c>
      <c r="M72" s="86">
        <v>0</v>
      </c>
    </row>
    <row r="73" spans="1:14" s="3" customFormat="1" ht="15.75" thickBot="1" x14ac:dyDescent="0.3">
      <c r="A73" s="67" t="s">
        <v>79</v>
      </c>
      <c r="B73" s="68">
        <f>B71-B72</f>
        <v>0</v>
      </c>
      <c r="C73" s="53">
        <f t="shared" ref="C73:M73" si="2">C71-C72</f>
        <v>0</v>
      </c>
      <c r="D73" s="68">
        <f t="shared" si="2"/>
        <v>0</v>
      </c>
      <c r="E73" s="53">
        <f t="shared" si="2"/>
        <v>0</v>
      </c>
      <c r="F73" s="68">
        <f t="shared" si="2"/>
        <v>0</v>
      </c>
      <c r="G73" s="53">
        <f t="shared" si="2"/>
        <v>0</v>
      </c>
      <c r="H73" s="68">
        <f t="shared" si="2"/>
        <v>0</v>
      </c>
      <c r="I73" s="53">
        <f t="shared" si="2"/>
        <v>0</v>
      </c>
      <c r="J73" s="68">
        <f t="shared" si="2"/>
        <v>0</v>
      </c>
      <c r="K73" s="53">
        <f t="shared" si="2"/>
        <v>0</v>
      </c>
      <c r="L73" s="68">
        <f t="shared" si="2"/>
        <v>0</v>
      </c>
      <c r="M73" s="54">
        <f t="shared" si="2"/>
        <v>0</v>
      </c>
      <c r="N73" s="43"/>
    </row>
    <row r="74" spans="1:14" ht="15.75" thickBot="1" x14ac:dyDescent="0.3">
      <c r="A74" s="69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1:14" ht="30" customHeight="1" x14ac:dyDescent="0.25">
      <c r="A75" s="83" t="s">
        <v>74</v>
      </c>
      <c r="B75" s="36"/>
      <c r="C75" s="36"/>
      <c r="D75" s="71"/>
      <c r="E75" s="36"/>
      <c r="F75" s="36"/>
      <c r="G75" s="36"/>
      <c r="H75" s="36"/>
      <c r="I75" s="36"/>
      <c r="J75" s="36"/>
      <c r="K75" s="36"/>
      <c r="L75" s="36"/>
      <c r="M75" s="37"/>
    </row>
    <row r="76" spans="1:14" x14ac:dyDescent="0.25">
      <c r="A76" s="72" t="s">
        <v>19</v>
      </c>
      <c r="B76" s="106" t="s">
        <v>27</v>
      </c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7"/>
    </row>
    <row r="77" spans="1:14" ht="150" customHeight="1" x14ac:dyDescent="0.25">
      <c r="A77" s="73" t="s">
        <v>6</v>
      </c>
      <c r="B77" s="99" t="s">
        <v>81</v>
      </c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1"/>
    </row>
    <row r="78" spans="1:14" ht="125.1" customHeight="1" thickBot="1" x14ac:dyDescent="0.3">
      <c r="A78" s="74" t="s">
        <v>7</v>
      </c>
      <c r="B78" s="96" t="s">
        <v>80</v>
      </c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8"/>
    </row>
    <row r="79" spans="1:14" ht="129.75" customHeight="1" thickBot="1" x14ac:dyDescent="0.3">
      <c r="A79" s="75" t="s">
        <v>8</v>
      </c>
      <c r="B79" s="102" t="s">
        <v>82</v>
      </c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3"/>
    </row>
    <row r="80" spans="1:14" ht="125.1" customHeight="1" thickBot="1" x14ac:dyDescent="0.3">
      <c r="A80" s="74" t="s">
        <v>9</v>
      </c>
      <c r="B80" s="104" t="s">
        <v>83</v>
      </c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5"/>
    </row>
    <row r="81" spans="1:13" ht="15.75" thickBot="1" x14ac:dyDescent="0.3">
      <c r="A81" s="75" t="s">
        <v>10</v>
      </c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3"/>
    </row>
    <row r="82" spans="1:13" ht="15.75" thickBot="1" x14ac:dyDescent="0.3">
      <c r="A82" s="74" t="s">
        <v>23</v>
      </c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5"/>
    </row>
    <row r="83" spans="1:13" x14ac:dyDescent="0.25">
      <c r="A83" s="75" t="s">
        <v>24</v>
      </c>
      <c r="B83" s="88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90"/>
    </row>
    <row r="84" spans="1:13" x14ac:dyDescent="0.25">
      <c r="A84" s="74" t="s">
        <v>0</v>
      </c>
      <c r="B84" s="96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8"/>
    </row>
    <row r="85" spans="1:13" x14ac:dyDescent="0.25">
      <c r="A85" s="75" t="s">
        <v>1</v>
      </c>
      <c r="B85" s="88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90"/>
    </row>
    <row r="86" spans="1:13" x14ac:dyDescent="0.25">
      <c r="A86" s="74" t="s">
        <v>3</v>
      </c>
      <c r="B86" s="96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8"/>
    </row>
    <row r="87" spans="1:13" x14ac:dyDescent="0.25">
      <c r="A87" s="75" t="s">
        <v>4</v>
      </c>
      <c r="B87" s="88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90"/>
    </row>
    <row r="88" spans="1:13" ht="15.75" thickBot="1" x14ac:dyDescent="0.3">
      <c r="A88" s="76" t="s">
        <v>5</v>
      </c>
      <c r="B88" s="91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3"/>
    </row>
  </sheetData>
  <protectedRanges>
    <protectedRange sqref="M3:M4" name="Intervalo1"/>
    <protectedRange sqref="B58:B59" name="Intervalo3_1_4"/>
    <protectedRange sqref="C58:C59" name="Intervalo3_1_1_1"/>
    <protectedRange sqref="B78:M78" name="Intervalo5_1"/>
    <protectedRange sqref="H58:H59" name="Intervalo3_1_7"/>
    <protectedRange sqref="B83:M83" name="Intervalo5_2_6"/>
    <protectedRange sqref="I58:I59" name="Intervalo3_1_1"/>
    <protectedRange sqref="I65 I71" name="Intervalo3_1_9"/>
    <protectedRange sqref="B84:M84" name="Intervalo5_2_2"/>
    <protectedRange sqref="B87:M87" name="Intervalo5_2_1_1"/>
    <protectedRange sqref="B68:M68 B74:M74" name="Intervalo5_2_5_1"/>
    <protectedRange sqref="D58:D59" name="Intervalo3_1_2"/>
    <protectedRange sqref="B79:M79" name="Intervalo5_2_5"/>
    <protectedRange sqref="E58:E59" name="Intervalo3_1_8"/>
    <protectedRange sqref="B80:M80" name="Intervalo5_2_7"/>
    <protectedRange sqref="F58:F59" name="Intervalo3_1_5"/>
    <protectedRange sqref="B81:M81" name="Intervalo5_2_8"/>
    <protectedRange sqref="G58:G59" name="Intervalo3_1"/>
    <protectedRange sqref="B82:M82" name="Intervalo5_2"/>
    <protectedRange sqref="J58:J59" name="Intervalo3_1_6"/>
    <protectedRange sqref="B85:M85" name="Intervalo5_2_1"/>
    <protectedRange sqref="B86:M86" name="Intervalo5_2_3"/>
    <protectedRange sqref="B77:M77" name="Intervalo5_1_1"/>
  </protectedRanges>
  <mergeCells count="14">
    <mergeCell ref="K1:M1"/>
    <mergeCell ref="B87:M87"/>
    <mergeCell ref="B88:M88"/>
    <mergeCell ref="B82:M82"/>
    <mergeCell ref="B83:M83"/>
    <mergeCell ref="B84:M84"/>
    <mergeCell ref="B85:M85"/>
    <mergeCell ref="B86:M86"/>
    <mergeCell ref="B77:M77"/>
    <mergeCell ref="B78:M78"/>
    <mergeCell ref="B79:M79"/>
    <mergeCell ref="B80:M80"/>
    <mergeCell ref="B81:M81"/>
    <mergeCell ref="B76:M76"/>
  </mergeCells>
  <dataValidations disablePrompts="1" count="2">
    <dataValidation type="custom" allowBlank="1" showInputMessage="1" showErrorMessage="1" error="CORRIGIR" sqref="D59:G59 J59" xr:uid="{00000000-0002-0000-0000-000000000000}">
      <formula1>$P$54=0</formula1>
    </dataValidation>
    <dataValidation type="custom" allowBlank="1" showInputMessage="1" showErrorMessage="1" error="CORRIGIR" sqref="D66:G66 J66 D72:G72 J72" xr:uid="{00000000-0002-0000-0000-000001000000}">
      <formula1>$P$61=0</formula1>
    </dataValidation>
  </dataValidations>
  <pageMargins left="0.19685039370078741" right="0.19685039370078741" top="0.78740157480314965" bottom="0.78740157480314965" header="0.19685039370078741" footer="0.31496062992125984"/>
  <pageSetup paperSize="9" scale="50" fitToHeight="0" orientation="landscape" r:id="rId1"/>
  <headerFooter>
    <oddHeader>&amp;L&amp;G&amp;C&amp;"-,Negrito"&amp;14RELATÓRIO - GESTÃO EM SAÚDE
DEMONSTRATIVO DO FLUXO DE CAIXA
CENTRO DE REFERÊNCIA DA SAÚDE DA MULHER - MATER - PERÍODO: 2026&amp;R&amp;G</oddHeader>
    <oddFooter xml:space="preserve">&amp;C&amp;12 Rua Galileu Galilei nº 1800 sala 203 – Bairro Condomínio Itamaraty –14024-193 – Ribeirão Preto – SP
Fone: (16) 3505 8152 – E-mail: pcontas@faepa.br
CNPJ 57.722.118/0005-74 – Sede Administrativa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Fluxo de Caixa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f0204</dc:creator>
  <cp:lastModifiedBy>Eduardo Rodrigues de Oliveira</cp:lastModifiedBy>
  <cp:lastPrinted>2026-04-06T12:15:13Z</cp:lastPrinted>
  <dcterms:created xsi:type="dcterms:W3CDTF">2008-07-21T21:08:00Z</dcterms:created>
  <dcterms:modified xsi:type="dcterms:W3CDTF">2026-05-05T21:49:37Z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1987554530</vt:i4>
  </property>
  <property fmtid="{D5CDD505-2E9C-101B-9397-08002B2CF9AE}" pid="3" name="_NewReviewCycle">
    <vt:lpwstr/>
  </property>
  <property fmtid="{D5CDD505-2E9C-101B-9397-08002B2CF9AE}" pid="4" name="_EmailSubject">
    <vt:lpwstr>prestação contas 11 2008.xls</vt:lpwstr>
  </property>
  <property fmtid="{D5CDD505-2E9C-101B-9397-08002B2CF9AE}" pid="5" name="_AuthorEmail">
    <vt:lpwstr>scofaepa@hcrp.fmrp.usp.br</vt:lpwstr>
  </property>
  <property fmtid="{D5CDD505-2E9C-101B-9397-08002B2CF9AE}" pid="6" name="_AuthorEmailDisplayName">
    <vt:lpwstr>Rita Osorio</vt:lpwstr>
  </property>
  <property fmtid="{D5CDD505-2E9C-101B-9397-08002B2CF9AE}" pid="7" name="_PreviousAdHocReviewCycleID">
    <vt:i4>1920450804</vt:i4>
  </property>
  <property fmtid="{D5CDD505-2E9C-101B-9397-08002B2CF9AE}" pid="8" name="_ReviewingToolsShownOnce">
    <vt:lpwstr/>
  </property>
</Properties>
</file>